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Business Case" sheetId="2" state="visible" r:id="rId4"/>
    <sheet name="ROI Model" sheetId="3" state="visible" r:id="rId5"/>
    <sheet name="Cost Lines" sheetId="4" state="visible" r:id="rId6"/>
    <sheet name="Stakeholders" sheetId="5" state="visible" r:id="rId7"/>
    <sheet name="IT Checklist" sheetId="6" state="visible" r:id="rId8"/>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<sst xmlns="http://schemas.openxmlformats.org/spreadsheetml/2006/main" count="264" uniqueCount="250">
  <si>
    <t xml:space="preserve">HR System Business Case Template</t>
  </si>
  <si>
    <t xml:space="preserve">A free Teamflect template for getting new HR software funded. Draft the six sections, run the ROI model on your own numbers, cost all four lines, and prepare for every approver.</t>
  </si>
  <si>
    <t xml:space="preserve">What's in this workbook</t>
  </si>
  <si>
    <t xml:space="preserve">Tab</t>
  </si>
  <si>
    <t xml:space="preserve">What it's for</t>
  </si>
  <si>
    <t xml:space="preserve">Who reads it</t>
  </si>
  <si>
    <t xml:space="preserve">Business Case</t>
  </si>
  <si>
    <t xml:space="preserve">The six sections in the order finance reads them, with a writing pattern, a filled example and space for your draft.</t>
  </si>
  <si>
    <t xml:space="preserve">Everyone who has to sign</t>
  </si>
  <si>
    <t xml:space="preserve">ROI Model</t>
  </si>
  <si>
    <t xml:space="preserve">Two savings lines and one cost line, calculated from your own inputs, with break-even and a sensitivity grid.</t>
  </si>
  <si>
    <t xml:space="preserve">CFO and finance</t>
  </si>
  <si>
    <t xml:space="preserve">Cost Lines</t>
  </si>
  <si>
    <t xml:space="preserve">The four cost lines that make up first-year cost: license, implementation, integration and adoption.</t>
  </si>
  <si>
    <t xml:space="preserve">Finance and IT</t>
  </si>
  <si>
    <t xml:space="preserve">Stakeholders</t>
  </si>
  <si>
    <t xml:space="preserve">Each approver's objection, the evidence that answers it, and where their sign-off stands.</t>
  </si>
  <si>
    <t xml:space="preserve">You, while you run the approvals</t>
  </si>
  <si>
    <t xml:space="preserve">IT Checklist</t>
  </si>
  <si>
    <t xml:space="preserve">The security questions to get answered in writing before the case goes up.</t>
  </si>
  <si>
    <t xml:space="preserve">CIO, IT and security</t>
  </si>
  <si>
    <t xml:space="preserve">How to use it</t>
  </si>
  <si>
    <t xml:space="preserve">Step</t>
  </si>
  <si>
    <t xml:space="preserve">What to do</t>
  </si>
  <si>
    <t xml:space="preserve">1. Name the trigger</t>
  </si>
  <si>
    <t xml:space="preserve">Pick the reason the request is happening now: a renewal, a headcount threshold, an audit finding, or a question leadership asked that HR couldn't answer.</t>
  </si>
  <si>
    <t xml:space="preserve">2. Enter your numbers</t>
  </si>
  <si>
    <t xml:space="preserve">Replace the illustrative figures with your own headcount, salary and attrition data. Keep the assumptions conservative and visible.</t>
  </si>
  <si>
    <t xml:space="preserve">3. Cost all four lines</t>
  </si>
  <si>
    <t xml:space="preserve">License is the easy one. Add implementation, integration and adoption so finance can't send the case back for understating total cost.</t>
  </si>
  <si>
    <t xml:space="preserve">4. Draft sections 2 to 6</t>
  </si>
  <si>
    <t xml:space="preserve">Use the writing pattern for each section. Leave the executive summary until last.</t>
  </si>
  <si>
    <t xml:space="preserve">5. Write the executive summary</t>
  </si>
  <si>
    <t xml:space="preserve">Start from the auto-drafted sentence, which updates from your ROI numbers.</t>
  </si>
  <si>
    <t xml:space="preserve">6. Pre-empt every approver</t>
  </si>
  <si>
    <t xml:space="preserve">Prepare the evidence for each objection, and get IT's answers in writing before you submit.</t>
  </si>
  <si>
    <t xml:space="preserve">Stakeholders, IT Checklist</t>
  </si>
  <si>
    <t xml:space="preserve">Legend</t>
  </si>
  <si>
    <t xml:space="preserve">Type here</t>
  </si>
  <si>
    <t xml:space="preserve">Yellow cells are yours to fill in or edit.</t>
  </si>
  <si>
    <t xml:space="preserve">Calculated</t>
  </si>
  <si>
    <t xml:space="preserve">Grey cells hold formulas and update as you type. Leave them alone.</t>
  </si>
  <si>
    <t xml:space="preserve">Header</t>
  </si>
  <si>
    <t xml:space="preserve">Purple rows are headers.</t>
  </si>
  <si>
    <t xml:space="preserve">Every figure pre-filled in this workbook is the illustrative 250-person example from the Teamflect guide, not a benchmark. Swap in your own data before the case goes in front of anyone.</t>
  </si>
  <si>
    <t xml:space="preserve">Free template by Teamflect  ·  Run reviews, 360 feedback and 1-on-1s inside Microsoft Teams at teamflect.com</t>
  </si>
  <si>
    <t xml:space="preserve">The Six-Section Business Case</t>
  </si>
  <si>
    <t xml:space="preserve">Funded cases answer the same six questions in the same order. A finance reader tends to stop at the first section that doesn't hold up, so write sections 2 to 6 first and the summary last.</t>
  </si>
  <si>
    <t xml:space="preserve">Before you start</t>
  </si>
  <si>
    <t xml:space="preserve">Trigger: why now?</t>
  </si>
  <si>
    <t xml:space="preserve">Anchor the case on a date or a specific finding, not a wish list.</t>
  </si>
  <si>
    <t xml:space="preserve">The specific detail</t>
  </si>
  <si>
    <t xml:space="preserve">For example the renewal date, the headcount you're approaching, the audit finding as written, or the question leadership asked.</t>
  </si>
  <si>
    <t xml:space="preserve">System category</t>
  </si>
  <si>
    <t xml:space="preserve">Core HR and payroll, applicant tracking, performance management... Each brings its own cost lines.</t>
  </si>
  <si>
    <t xml:space="preserve">What you're requesting</t>
  </si>
  <si>
    <t xml:space="preserve">Used in the auto-drafted summary. For example: a performance and engagement platform</t>
  </si>
  <si>
    <t xml:space="preserve">The outcome</t>
  </si>
  <si>
    <t xml:space="preserve">Used in the auto-drafted summary. For example: cut HR admin hours and reduce voluntary attrition</t>
  </si>
  <si>
    <t xml:space="preserve">Auto-drafted executive summary (updates from the ROI Model)</t>
  </si>
  <si>
    <t xml:space="preserve">Copy this into section 1 as your opening line, then add one or two sentences on the trigger.</t>
  </si>
  <si>
    <t xml:space="preserve">The six sections</t>
  </si>
  <si>
    <t xml:space="preserve">Section</t>
  </si>
  <si>
    <t xml:space="preserve">What it must answer</t>
  </si>
  <si>
    <t xml:space="preserve">Writing pattern</t>
  </si>
  <si>
    <t xml:space="preserve">Filled example</t>
  </si>
  <si>
    <t xml:space="preserve">Your draft</t>
  </si>
  <si>
    <t xml:space="preserve">1. Executive summary</t>
  </si>
  <si>
    <t xml:space="preserve">What are we asking for, and what is the return?</t>
  </si>
  <si>
    <t xml:space="preserve">We are requesting &lt;amount&gt; for &lt;system&gt; to &lt;outcome&gt;, with break-even projected at &lt;month&gt;.</t>
  </si>
  <si>
    <t xml:space="preserve">We are requesting $32,760 per year for a performance and engagement platform to cut HR admin hours and reduce voluntary attrition, with break-even projected in month 9.</t>
  </si>
  <si>
    <t xml:space="preserve">2. Current state and cost of inaction</t>
  </si>
  <si>
    <t xml:space="preserve">What is broken now, and what does that cost?</t>
  </si>
  <si>
    <t xml:space="preserve">&lt;Process&gt; currently takes &lt;hours&gt; per &lt;period&gt; across &lt;roles&gt;, which is &lt;cost&gt; per year.</t>
  </si>
  <si>
    <t xml:space="preserve">Review cycles run on spreadsheets and email. HR spends 22 hours per cycle chasing completion, and 31% of reviews closed late last year.</t>
  </si>
  <si>
    <t xml:space="preserve">3. Proposed solution and scope</t>
  </si>
  <si>
    <t xml:space="preserve">What exactly are we buying, and what is out of scope?</t>
  </si>
  <si>
    <t xml:space="preserve">&lt;System&gt; covering &lt;modules&gt; for &lt;headcount&gt; users; &lt;items&gt; are explicitly out of scope in year one.</t>
  </si>
  <si>
    <t xml:space="preserve">A performance platform for 250 users that covers reviews and goals, plus 1-on-1s and 360 feedback; payroll and benefits administration stay where they are.</t>
  </si>
  <si>
    <t xml:space="preserve">4. Quantifiable benefits and ROI</t>
  </si>
  <si>
    <t xml:space="preserve">Where does the money come back, and when?</t>
  </si>
  <si>
    <t xml:space="preserve">&lt;Saving line 1&gt; plus &lt;saving line 2&gt; minus &lt;annual cost&gt; equals &lt;net&gt; in year one.</t>
  </si>
  <si>
    <t xml:space="preserve">$12,750 in admin time plus $35,000 in attrition avoided, minus $32,760 in annual cost, equals $14,990 in year one.</t>
  </si>
  <si>
    <t xml:space="preserve">5. Qualitative benefits</t>
  </si>
  <si>
    <t xml:space="preserve">What improves that we can't put a number on?</t>
  </si>
  <si>
    <t xml:space="preserve">&lt;Stakeholder&gt; gains &lt;capability&gt; that is not currently possible.</t>
  </si>
  <si>
    <t xml:space="preserve">Managers get a written record of every 1-on-1, so a mid-year conversation no longer depends on memory.</t>
  </si>
  <si>
    <t xml:space="preserve">6. Rollout plan and risks</t>
  </si>
  <si>
    <t xml:space="preserve">How long and how much? What could go wrong?</t>
  </si>
  <si>
    <t xml:space="preserve">&lt;Phase&gt; in &lt;months&gt;, at &lt;cost&gt;; the main risk is &lt;risk&gt;, mitigated by &lt;mitigation&gt;.</t>
  </si>
  <si>
    <t xml:space="preserve">Phase 1 rollout in weeks 1 to 4 with no separate license purchase; the main risk is manager adoption, mitigated by launching inside the app managers already have open.</t>
  </si>
  <si>
    <t xml:space="preserve">Section 4 drafts itself from the ROI Model. Attach the ROI table and the Cost Lines tab behind it. Aim for two to six pages plus appendices, with the security answers and vendor proposal in the appendices.</t>
  </si>
  <si>
    <t xml:space="preserve">Savings from HR admin time recovered, plus attrition avoided, minus what the software costs. Every input is visible so finance can argue with the inputs instead of rejecting the output.</t>
  </si>
  <si>
    <t xml:space="preserve">Inputs</t>
  </si>
  <si>
    <t xml:space="preserve">Input</t>
  </si>
  <si>
    <t xml:space="preserve">Value</t>
  </si>
  <si>
    <t xml:space="preserve">Where it comes from</t>
  </si>
  <si>
    <t xml:space="preserve">Headcount</t>
  </si>
  <si>
    <t xml:space="preserve">Your HRIS. Illustrative: 250 employees.</t>
  </si>
  <si>
    <t xml:space="preserve">Average fully loaded annual salary</t>
  </si>
  <si>
    <t xml:space="preserve">Finance or payroll. Illustrative: $70,000.</t>
  </si>
  <si>
    <t xml:space="preserve">Current voluntary attrition rate</t>
  </si>
  <si>
    <t xml:space="preserve">Last 12 months of voluntary leavers ÷ average headcount. Illustrative: 14%.</t>
  </si>
  <si>
    <t xml:space="preserve">Paid working hours per employee per year</t>
  </si>
  <si>
    <t xml:space="preserve">Assumption: 40 hours × 52 weeks. Change it to your contracted hours.</t>
  </si>
  <si>
    <t xml:space="preserve">Savings 1: HR admin time recovered</t>
  </si>
  <si>
    <t xml:space="preserve">Hourly salary cost</t>
  </si>
  <si>
    <t xml:space="preserve">Calculated: salary ÷ working hours, rounded to the dollar.</t>
  </si>
  <si>
    <t xml:space="preserve">Admin hours recovered per employee per year</t>
  </si>
  <si>
    <t xml:space="preserve">Hours spent on performance admin (reviews, goal updates) that the system automates. Illustrative: 1.5.</t>
  </si>
  <si>
    <t xml:space="preserve">Savings 1 per year</t>
  </si>
  <si>
    <t xml:space="preserve">Hours recovered × hourly cost × headcount.</t>
  </si>
  <si>
    <t xml:space="preserve">Savings 2: Attrition avoided</t>
  </si>
  <si>
    <t xml:space="preserve">Voluntary leavers per year today</t>
  </si>
  <si>
    <t xml:space="preserve">Calculated: headcount × attrition rate. Context for how conservative your next input is.</t>
  </si>
  <si>
    <t xml:space="preserve">Leavers avoided per year</t>
  </si>
  <si>
    <t xml:space="preserve">Keep this low and defensible. Illustrative: 1.</t>
  </si>
  <si>
    <t xml:space="preserve">Replacement cost as % of salary</t>
  </si>
  <si>
    <t xml:space="preserve">Teamflect's published ROI methodology uses 50%. Gallup puts it at 50% to 200%.</t>
  </si>
  <si>
    <t xml:space="preserve">Savings 2 per year</t>
  </si>
  <si>
    <t xml:space="preserve">Salary × replacement % × leavers avoided.</t>
  </si>
  <si>
    <t xml:space="preserve">Cost: Annual software</t>
  </si>
  <si>
    <t xml:space="preserve">Users</t>
  </si>
  <si>
    <t xml:space="preserve">Defaults to headcount. Overwrite it if not everyone needs a seat.</t>
  </si>
  <si>
    <t xml:space="preserve">Price per user per month</t>
  </si>
  <si>
    <t xml:space="preserve">Vendor quote. Teamflect pricing as of Sept 2026: $9 Essential, $14 Professional.</t>
  </si>
  <si>
    <t xml:space="preserve">Annual billing discount</t>
  </si>
  <si>
    <t xml:space="preserve">Teamflect's annual billing discount is 22%. Set to 0% for monthly billing.</t>
  </si>
  <si>
    <t xml:space="preserve">Annual software cost</t>
  </si>
  <si>
    <t xml:space="preserve">Price × 12 × users × (1 − discount).</t>
  </si>
  <si>
    <t xml:space="preserve">One-time first-year costs</t>
  </si>
  <si>
    <t xml:space="preserve">Pulled from the Cost Lines tab: implementation, integration and adoption.</t>
  </si>
  <si>
    <t xml:space="preserve">Results</t>
  </si>
  <si>
    <t xml:space="preserve">Result</t>
  </si>
  <si>
    <t xml:space="preserve">How it's calculated</t>
  </si>
  <si>
    <t xml:space="preserve">Total annual savings</t>
  </si>
  <si>
    <t xml:space="preserve">Savings 1 + Savings 2.</t>
  </si>
  <si>
    <t xml:space="preserve">Net year one (license only)</t>
  </si>
  <si>
    <t xml:space="preserve">Total savings − annual software cost. The figure the guide's worked example shows.</t>
  </si>
  <si>
    <t xml:space="preserve">Break-even (months, license only)</t>
  </si>
  <si>
    <t xml:space="preserve">Annual cost ÷ monthly savings.</t>
  </si>
  <si>
    <t xml:space="preserve">Net year one (all first-year costs)</t>
  </si>
  <si>
    <t xml:space="preserve">Also subtracts implementation, integration and adoption.</t>
  </si>
  <si>
    <t xml:space="preserve">Break-even (months, all first-year costs)</t>
  </si>
  <si>
    <t xml:space="preserve">(Annual cost + one-time costs) ÷ monthly savings.</t>
  </si>
  <si>
    <t xml:space="preserve">Year-one ROI</t>
  </si>
  <si>
    <t xml:space="preserve">Net year one ÷ total first-year cost.</t>
  </si>
  <si>
    <t xml:space="preserve">Three-year view</t>
  </si>
  <si>
    <t xml:space="preserve">Year</t>
  </si>
  <si>
    <t xml:space="preserve">Net</t>
  </si>
  <si>
    <t xml:space="preserve">Notes</t>
  </si>
  <si>
    <t xml:space="preserve">Year 1</t>
  </si>
  <si>
    <t xml:space="preserve">Includes one-time costs</t>
  </si>
  <si>
    <t xml:space="preserve">Year 2</t>
  </si>
  <si>
    <t xml:space="preserve">Assumes the same savings and price as year one</t>
  </si>
  <si>
    <t xml:space="preserve">Year 3</t>
  </si>
  <si>
    <t xml:space="preserve">Three-year cumulative net</t>
  </si>
  <si>
    <t xml:space="preserve">Sensitivity: net year one by leavers avoided and replacement cost</t>
  </si>
  <si>
    <t xml:space="preserve">Shows how much of the case rests on the attrition assumption. Presenting the conservative corner is usually stronger than presenting the best one.</t>
  </si>
  <si>
    <t xml:space="preserve">Leavers avoided ↓  /  Replacement % →</t>
  </si>
  <si>
    <t xml:space="preserve">Net year one including one-time costs. Grid headers are editable. Replacement range per Gallup: one-half to two times annual salary.</t>
  </si>
  <si>
    <t xml:space="preserve">Cost Lines: Total First-Year Cost</t>
  </si>
  <si>
    <t xml:space="preserve">License is the line everyone looks at. Implementation, integration and adoption are the lines that get a case sent back when they're missing.</t>
  </si>
  <si>
    <t xml:space="preserve">The four cost lines</t>
  </si>
  <si>
    <t xml:space="preserve">Cost line</t>
  </si>
  <si>
    <t xml:space="preserve">What it covers</t>
  </si>
  <si>
    <t xml:space="preserve">What reduces it</t>
  </si>
  <si>
    <t xml:space="preserve">Year one</t>
  </si>
  <si>
    <t xml:space="preserve">Ongoing per year</t>
  </si>
  <si>
    <t xml:space="preserve">Your notes or vendor quote</t>
  </si>
  <si>
    <t xml:space="preserve">License</t>
  </si>
  <si>
    <t xml:space="preserve">Per-user subscription</t>
  </si>
  <si>
    <t xml:space="preserve">Annual billing instead of monthly</t>
  </si>
  <si>
    <t xml:space="preserve">Calculated on the ROI Model tab</t>
  </si>
  <si>
    <t xml:space="preserve">Implementation</t>
  </si>
  <si>
    <t xml:space="preserve">Configuration and admin setup, including data migration</t>
  </si>
  <si>
    <t xml:space="preserve">A vendor that includes implementation support in the plan rather than charging for it</t>
  </si>
  <si>
    <t xml:space="preserve">Integration and identity</t>
  </si>
  <si>
    <t xml:space="preserve">Connecting the HRIS and company directory, including SSO</t>
  </si>
  <si>
    <t xml:space="preserve">Buying inside a stack the company already licenses, so no new identity provider is introduced</t>
  </si>
  <si>
    <t xml:space="preserve">Adoption and change management</t>
  </si>
  <si>
    <t xml:space="preserve">Training and communications, plus following up on usage</t>
  </si>
  <si>
    <t xml:space="preserve">A tool that opens inside an application people already have open all day</t>
  </si>
  <si>
    <t xml:space="preserve">Total</t>
  </si>
  <si>
    <t xml:space="preserve">One-time first-year costs (excluding license)</t>
  </si>
  <si>
    <t xml:space="preserve">Feeds the ROI Model.</t>
  </si>
  <si>
    <t xml:space="preserve">Enter $0 only where the vendor confirms it in writing, for example implementation support and admin training included in the plan, or sign-in through your existing Microsoft 365 SSO. Use the extra rows for anything else, such as an HRIS connector fee or internal project time.</t>
  </si>
  <si>
    <t xml:space="preserve">Stakeholders: Objections and Sign-off</t>
  </si>
  <si>
    <t xml:space="preserve">A business case usually fails in the room it wasn't written for. Prepare the evidence for each approver, then track where every signature stands.</t>
  </si>
  <si>
    <t xml:space="preserve">Stakeholder</t>
  </si>
  <si>
    <t xml:space="preserve">What they care about</t>
  </si>
  <si>
    <t xml:space="preserve">The objection you'll hear</t>
  </si>
  <si>
    <t xml:space="preserve">The evidence that answers it</t>
  </si>
  <si>
    <t xml:space="preserve">Your evidence</t>
  </si>
  <si>
    <t xml:space="preserve">Owner of the ask</t>
  </si>
  <si>
    <t xml:space="preserve">Status</t>
  </si>
  <si>
    <t xml:space="preserve">Date</t>
  </si>
  <si>
    <t xml:space="preserve">CFO</t>
  </si>
  <si>
    <t xml:space="preserve">Payback period and downside risk</t>
  </si>
  <si>
    <t xml:space="preserve">"We can do this in spreadsheets for free."</t>
  </si>
  <si>
    <t xml:space="preserve">The ROI table with visible inputs, plus the annual cost of the hours those spreadsheets consume</t>
  </si>
  <si>
    <t xml:space="preserve">CIO / IT</t>
  </si>
  <si>
    <t xml:space="preserve">Identity and data location, plus the audit trail</t>
  </si>
  <si>
    <t xml:space="preserve">"That is another vendor to review and another place our data lives."</t>
  </si>
  <si>
    <t xml:space="preserve">Certifications, data residency and audit-log answers from the IT Checklist; no new identity provider if the system runs on the existing stack</t>
  </si>
  <si>
    <t xml:space="preserve">CEO / executive sponsor</t>
  </si>
  <si>
    <t xml:space="preserve">Strategic fit and speed</t>
  </si>
  <si>
    <t xml:space="preserve">"Is this the priority this year?"</t>
  </si>
  <si>
    <t xml:space="preserve">The trigger from the Business Case tied to a company goal, plus a phased rollout that shows value inside one quarter</t>
  </si>
  <si>
    <t xml:space="preserve">Line managers</t>
  </si>
  <si>
    <t xml:space="preserve">Their own time</t>
  </si>
  <si>
    <t xml:space="preserve">"One more system to log into."</t>
  </si>
  <si>
    <t xml:space="preserve">Where the tool actually opens; adoption is a cost line, not a hope</t>
  </si>
  <si>
    <t xml:space="preserve">HR operations</t>
  </si>
  <si>
    <t xml:space="preserve">Migration and day-to-day administration</t>
  </si>
  <si>
    <t xml:space="preserve">"Who moves the data and who runs the cycles?"</t>
  </si>
  <si>
    <t xml:space="preserve">Named implementation support and admin training in the plan you are buying</t>
  </si>
  <si>
    <t xml:space="preserve">Approvals in</t>
  </si>
  <si>
    <t xml:space="preserve">A named customer in your own industry answers more objections than another paragraph of benefits. Add one to the evidence column for the CFO and the executive sponsor.</t>
  </si>
  <si>
    <t xml:space="preserve">IT and Security Checklist</t>
  </si>
  <si>
    <t xml:space="preserve">Many companies need a second approval from IT. Get these answers from the vendor in writing before the case goes up, not after IT sends a questionnaire back.</t>
  </si>
  <si>
    <t xml:space="preserve">Question</t>
  </si>
  <si>
    <t xml:space="preserve">Why IT asks it</t>
  </si>
  <si>
    <t xml:space="preserve">What a complete answer looks like</t>
  </si>
  <si>
    <t xml:space="preserve">Vendor's answer</t>
  </si>
  <si>
    <t xml:space="preserve">In writing?</t>
  </si>
  <si>
    <t xml:space="preserve">Source document</t>
  </si>
  <si>
    <t xml:space="preserve">Which certifications do you hold?</t>
  </si>
  <si>
    <t xml:space="preserve">Procurement and client audits ask by name</t>
  </si>
  <si>
    <t xml:space="preserve">SOC 1 and SOC 2 (Type I and Type II) certification, plus GDPR compliance</t>
  </si>
  <si>
    <t xml:space="preserve">Where is our data stored?</t>
  </si>
  <si>
    <t xml:space="preserve">Regulatory or client obligations can require a specific region</t>
  </si>
  <si>
    <t xml:space="preserve">Data residency controls, stated per deployment</t>
  </si>
  <si>
    <t xml:space="preserve">Who holds the encryption keys?</t>
  </si>
  <si>
    <t xml:space="preserve">Some contracts require customer-held keys</t>
  </si>
  <si>
    <t xml:space="preserve">Customer-managed encryption keys</t>
  </si>
  <si>
    <t xml:space="preserve">Is the environment shared with other tenants?</t>
  </si>
  <si>
    <t xml:space="preserve">A shared database is hard to defend in an audit</t>
  </si>
  <si>
    <t xml:space="preserve">Dedicated infrastructure with a separate database and application layer</t>
  </si>
  <si>
    <t xml:space="preserve">Is every access logged?</t>
  </si>
  <si>
    <t xml:space="preserve">Investigations need a trail</t>
  </si>
  <si>
    <t xml:space="preserve">Real-time audit logs streamed to the company's SIEM</t>
  </si>
  <si>
    <t xml:space="preserve">How do people sign in?</t>
  </si>
  <si>
    <t xml:space="preserve">IT doesn't want a new identity provider or password policy</t>
  </si>
  <si>
    <t xml:space="preserve">SSO through Microsoft 365 and Microsoft Entra ID (formerly Azure AD); IP allowlisting available</t>
  </si>
  <si>
    <t xml:space="preserve">Who can see what?</t>
  </si>
  <si>
    <t xml:space="preserve">Performance data is sensitive</t>
  </si>
  <si>
    <t xml:space="preserve">Role-based permissions</t>
  </si>
  <si>
    <t xml:space="preserve">Answered in writing</t>
  </si>
  <si>
    <t xml:space="preserve">The right-hand column is an example of a complete answer, based on what Teamflect documents for its Enterprise plan. Not every vendor or plan includes all of it, so write the controls you need into the proposed scope rather than assuming they come standard. Use the blank rows for your own IT team's questions.</t>
  </si>
</sst>
</file>

<file path=xl/styles.xml><?xml version="1.0" encoding="utf-8"?>
<styleSheet xmlns="http://schemas.openxmlformats.org/spreadsheetml/2006/main">
  <numFmts count="7">
    <numFmt numFmtId="164" formatCode="General"/>
    <numFmt numFmtId="165" formatCode="#,##0"/>
    <numFmt numFmtId="166" formatCode="\$#,##0;&quot;($&quot;#,##0\);\-"/>
    <numFmt numFmtId="167" formatCode="0%"/>
    <numFmt numFmtId="168" formatCode="0.0"/>
    <numFmt numFmtId="169" formatCode="\$#,##0.00"/>
    <numFmt numFmtId="170" formatCode="dd\ mmm\ yyyy"/>
  </numFmts>
  <fonts count="15">
    <font>
      <sz val="11"/>
      <color theme="1"/>
      <name val="Calibri"/>
      <family val="2"/>
      <charset val="1"/>
    </font>
    <font>
      <sz val="10"/>
      <name val="Arial"/>
      <family val="0"/>
    </font>
    <font>
      <sz val="10"/>
      <name val="Arial"/>
      <family val="0"/>
    </font>
    <font>
      <sz val="10"/>
      <name val="Arial"/>
      <family val="0"/>
    </font>
    <font>
      <b val="true"/>
      <sz val="18"/>
      <color rgb="FFFFFFFF"/>
      <name val="Arial"/>
      <family val="0"/>
      <charset val="1"/>
    </font>
    <font>
      <sz val="10"/>
      <color rgb="FF555555"/>
      <name val="Arial"/>
      <family val="0"/>
      <charset val="1"/>
    </font>
    <font>
      <b val="true"/>
      <sz val="12"/>
      <color rgb="FF565FC7"/>
      <name val="Arial"/>
      <family val="0"/>
      <charset val="1"/>
    </font>
    <font>
      <b val="true"/>
      <sz val="10"/>
      <color rgb="FFFFFFFF"/>
      <name val="Arial"/>
      <family val="0"/>
      <charset val="1"/>
    </font>
    <font>
      <b val="true"/>
      <sz val="10"/>
      <color rgb="FF333333"/>
      <name val="Arial"/>
      <family val="0"/>
      <charset val="1"/>
    </font>
    <font>
      <sz val="10"/>
      <color rgb="FF333333"/>
      <name val="Arial"/>
      <family val="0"/>
      <charset val="1"/>
    </font>
    <font>
      <i val="true"/>
      <sz val="9"/>
      <color rgb="FF555555"/>
      <name val="Arial"/>
      <family val="0"/>
      <charset val="1"/>
    </font>
    <font>
      <b val="true"/>
      <sz val="9"/>
      <color rgb="FF565FC7"/>
      <name val="Arial"/>
      <family val="0"/>
      <charset val="1"/>
    </font>
    <font>
      <i val="true"/>
      <sz val="10"/>
      <color rgb="FF555555"/>
      <name val="Arial"/>
      <family val="0"/>
      <charset val="1"/>
    </font>
    <font>
      <i val="true"/>
      <sz val="11"/>
      <color rgb="FF333333"/>
      <name val="Arial"/>
      <family val="0"/>
      <charset val="1"/>
    </font>
    <font>
      <i val="true"/>
      <sz val="10"/>
      <color rgb="FF333333"/>
      <name val="Arial"/>
      <family val="0"/>
      <charset val="1"/>
    </font>
  </fonts>
  <fills count="8">
    <fill>
      <patternFill patternType="none"/>
    </fill>
    <fill>
      <patternFill patternType="gray125"/>
    </fill>
    <fill>
      <patternFill patternType="solid">
        <fgColor rgb="FF565FC7"/>
        <bgColor rgb="FF3366FF"/>
      </patternFill>
    </fill>
    <fill>
      <patternFill patternType="solid">
        <fgColor rgb="FFEEF2FA"/>
        <bgColor rgb="FFF2F2F2"/>
      </patternFill>
    </fill>
    <fill>
      <patternFill patternType="solid">
        <fgColor rgb="FFFFFFFF"/>
        <bgColor rgb="FFF9FAFE"/>
      </patternFill>
    </fill>
    <fill>
      <patternFill patternType="solid">
        <fgColor rgb="FFF9FAFE"/>
        <bgColor rgb="FFFFFFFF"/>
      </patternFill>
    </fill>
    <fill>
      <patternFill patternType="solid">
        <fgColor rgb="FFFFF8DC"/>
        <bgColor rgb="FFFFF1C2"/>
      </patternFill>
    </fill>
    <fill>
      <patternFill patternType="solid">
        <fgColor rgb="FFF2F2F2"/>
        <bgColor rgb="FFEEF2FA"/>
      </patternFill>
    </fill>
  </fills>
  <borders count="3">
    <border diagonalUp="false" diagonalDown="false">
      <left/>
      <right/>
      <top/>
      <bottom/>
      <diagonal/>
    </border>
    <border diagonalUp="false" diagonalDown="false">
      <left/>
      <right/>
      <top/>
      <bottom style="medium">
        <color rgb="FF565FC7"/>
      </bottom>
      <diagonal/>
    </border>
    <border diagonalUp="false" diagonalDown="false">
      <left style="thin">
        <color rgb="FFD9DEEF"/>
      </left>
      <right style="thin">
        <color rgb="FFD9DEEF"/>
      </right>
      <top style="thin">
        <color rgb="FFD9DEEF"/>
      </top>
      <bottom style="thin">
        <color rgb="FFD9DEE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2" borderId="0" xfId="0" applyFont="true" applyBorder="true" applyAlignment="true" applyProtection="false">
      <alignment horizontal="general" vertical="center" textRotation="0" wrapText="false" indent="1" shrinkToFit="false"/>
      <protection locked="true" hidden="false"/>
    </xf>
    <xf numFmtId="164" fontId="5" fillId="3" borderId="0" xfId="0" applyFont="true" applyBorder="true" applyAlignment="true" applyProtection="false">
      <alignment horizontal="general" vertical="center" textRotation="0" wrapText="true" indent="1" shrinkToFit="false"/>
      <protection locked="true" hidden="false"/>
    </xf>
    <xf numFmtId="164" fontId="6" fillId="0" borderId="1" xfId="0" applyFont="true" applyBorder="true" applyAlignment="true" applyProtection="false">
      <alignment horizontal="general" vertical="center" textRotation="0" wrapText="false" indent="0" shrinkToFit="false"/>
      <protection locked="true" hidden="false"/>
    </xf>
    <xf numFmtId="164" fontId="7" fillId="2" borderId="2" xfId="0" applyFont="true" applyBorder="true" applyAlignment="true" applyProtection="false">
      <alignment horizontal="center" vertical="center" textRotation="0" wrapText="true" indent="0" shrinkToFit="false"/>
      <protection locked="true" hidden="false"/>
    </xf>
    <xf numFmtId="164" fontId="8" fillId="4" borderId="2" xfId="0" applyFont="true" applyBorder="true" applyAlignment="true" applyProtection="false">
      <alignment horizontal="general" vertical="top" textRotation="0" wrapText="true" indent="0" shrinkToFit="false"/>
      <protection locked="true" hidden="false"/>
    </xf>
    <xf numFmtId="164" fontId="9" fillId="4" borderId="2" xfId="0" applyFont="true" applyBorder="true" applyAlignment="true" applyProtection="false">
      <alignment horizontal="general" vertical="top" textRotation="0" wrapText="true" indent="0" shrinkToFit="false"/>
      <protection locked="true" hidden="false"/>
    </xf>
    <xf numFmtId="164" fontId="8" fillId="5" borderId="2" xfId="0" applyFont="true" applyBorder="true" applyAlignment="true" applyProtection="false">
      <alignment horizontal="general" vertical="top" textRotation="0" wrapText="true" indent="0" shrinkToFit="false"/>
      <protection locked="true" hidden="false"/>
    </xf>
    <xf numFmtId="164" fontId="9" fillId="5" borderId="2" xfId="0" applyFont="true" applyBorder="true" applyAlignment="true" applyProtection="false">
      <alignment horizontal="general" vertical="top" textRotation="0" wrapText="true" indent="0" shrinkToFit="false"/>
      <protection locked="true" hidden="false"/>
    </xf>
    <xf numFmtId="164" fontId="8" fillId="6" borderId="2" xfId="0" applyFont="true" applyBorder="true" applyAlignment="true" applyProtection="false">
      <alignment horizontal="general" vertical="top" textRotation="0" wrapText="true" indent="0" shrinkToFit="false"/>
      <protection locked="true" hidden="false"/>
    </xf>
    <xf numFmtId="164" fontId="8" fillId="7" borderId="2" xfId="0" applyFont="true" applyBorder="true" applyAlignment="true" applyProtection="false">
      <alignment horizontal="general" vertical="top" textRotation="0" wrapText="true" indent="0" shrinkToFit="false"/>
      <protection locked="true" hidden="false"/>
    </xf>
    <xf numFmtId="164" fontId="7" fillId="2" borderId="2" xfId="0" applyFont="true" applyBorder="true" applyAlignment="true" applyProtection="false">
      <alignment horizontal="general" vertical="top" textRotation="0" wrapText="true" indent="0" shrinkToFit="false"/>
      <protection locked="true" hidden="false"/>
    </xf>
    <xf numFmtId="164" fontId="10" fillId="0" borderId="0" xfId="0" applyFont="true" applyBorder="true" applyAlignment="true" applyProtection="false">
      <alignment horizontal="general" vertical="top" textRotation="0" wrapText="true" indent="0" shrinkToFit="false"/>
      <protection locked="true" hidden="false"/>
    </xf>
    <xf numFmtId="164" fontId="11" fillId="0" borderId="0" xfId="0" applyFont="true" applyBorder="true" applyAlignment="true" applyProtection="false">
      <alignment horizontal="general" vertical="center" textRotation="0" wrapText="false" indent="0" shrinkToFit="false"/>
      <protection locked="true" hidden="false"/>
    </xf>
    <xf numFmtId="164" fontId="9" fillId="6" borderId="2" xfId="0" applyFont="true" applyBorder="true" applyAlignment="true" applyProtection="false">
      <alignment horizontal="general" vertical="top" textRotation="0" wrapText="true" indent="0" shrinkToFit="false"/>
      <protection locked="true" hidden="false"/>
    </xf>
    <xf numFmtId="164" fontId="12" fillId="4" borderId="2" xfId="0" applyFont="true" applyBorder="true" applyAlignment="true" applyProtection="false">
      <alignment horizontal="general" vertical="top" textRotation="0" wrapText="true" indent="0" shrinkToFit="false"/>
      <protection locked="true" hidden="false"/>
    </xf>
    <xf numFmtId="164" fontId="13" fillId="7" borderId="2" xfId="0" applyFont="true" applyBorder="true" applyAlignment="true" applyProtection="false">
      <alignment horizontal="general" vertical="top" textRotation="0" wrapText="true" indent="0" shrinkToFit="false"/>
      <protection locked="true" hidden="false"/>
    </xf>
    <xf numFmtId="164" fontId="9" fillId="7" borderId="2" xfId="0" applyFont="true" applyBorder="true" applyAlignment="true" applyProtection="false">
      <alignment horizontal="general" vertical="top" textRotation="0" wrapText="true" indent="0" shrinkToFit="false"/>
      <protection locked="true" hidden="false"/>
    </xf>
    <xf numFmtId="165" fontId="9" fillId="6" borderId="2" xfId="0" applyFont="true" applyBorder="true" applyAlignment="true" applyProtection="false">
      <alignment horizontal="center" vertical="center" textRotation="0" wrapText="true" indent="0" shrinkToFit="false"/>
      <protection locked="true" hidden="false"/>
    </xf>
    <xf numFmtId="166" fontId="9" fillId="6" borderId="2" xfId="0" applyFont="true" applyBorder="true" applyAlignment="true" applyProtection="false">
      <alignment horizontal="center" vertical="center" textRotation="0" wrapText="true" indent="0" shrinkToFit="false"/>
      <protection locked="true" hidden="false"/>
    </xf>
    <xf numFmtId="167" fontId="9" fillId="6" borderId="2" xfId="0" applyFont="true" applyBorder="true" applyAlignment="true" applyProtection="false">
      <alignment horizontal="center" vertical="center" textRotation="0" wrapText="true" indent="0" shrinkToFit="false"/>
      <protection locked="true" hidden="false"/>
    </xf>
    <xf numFmtId="166" fontId="9" fillId="7" borderId="2" xfId="0" applyFont="true" applyBorder="true" applyAlignment="true" applyProtection="false">
      <alignment horizontal="center" vertical="center" textRotation="0" wrapText="true" indent="0" shrinkToFit="false"/>
      <protection locked="true" hidden="false"/>
    </xf>
    <xf numFmtId="168" fontId="9" fillId="6" borderId="2" xfId="0" applyFont="true" applyBorder="true" applyAlignment="true" applyProtection="false">
      <alignment horizontal="center" vertical="center" textRotation="0" wrapText="true" indent="0" shrinkToFit="false"/>
      <protection locked="true" hidden="false"/>
    </xf>
    <xf numFmtId="165" fontId="9" fillId="7" borderId="2" xfId="0" applyFont="true" applyBorder="true" applyAlignment="true" applyProtection="false">
      <alignment horizontal="center" vertical="center" textRotation="0" wrapText="true" indent="0" shrinkToFit="false"/>
      <protection locked="true" hidden="false"/>
    </xf>
    <xf numFmtId="169" fontId="9" fillId="6" borderId="2" xfId="0" applyFont="true" applyBorder="true" applyAlignment="true" applyProtection="false">
      <alignment horizontal="center" vertical="center" textRotation="0" wrapText="true" indent="0" shrinkToFit="false"/>
      <protection locked="true" hidden="false"/>
    </xf>
    <xf numFmtId="166" fontId="8" fillId="7" borderId="2" xfId="0" applyFont="true" applyBorder="true" applyAlignment="true" applyProtection="false">
      <alignment horizontal="center" vertical="center" textRotation="0" wrapText="true" indent="0" shrinkToFit="false"/>
      <protection locked="true" hidden="false"/>
    </xf>
    <xf numFmtId="166" fontId="6" fillId="7" borderId="2" xfId="0" applyFont="true" applyBorder="true" applyAlignment="true" applyProtection="false">
      <alignment horizontal="center" vertical="center" textRotation="0" wrapText="true" indent="0" shrinkToFit="false"/>
      <protection locked="true" hidden="false"/>
    </xf>
    <xf numFmtId="168" fontId="6" fillId="7" borderId="2" xfId="0" applyFont="true" applyBorder="true" applyAlignment="true" applyProtection="false">
      <alignment horizontal="center" vertical="center" textRotation="0" wrapText="true" indent="0" shrinkToFit="false"/>
      <protection locked="true" hidden="false"/>
    </xf>
    <xf numFmtId="168" fontId="8" fillId="7" borderId="2" xfId="0" applyFont="true" applyBorder="true" applyAlignment="true" applyProtection="false">
      <alignment horizontal="center" vertical="center" textRotation="0" wrapText="true" indent="0" shrinkToFit="false"/>
      <protection locked="true" hidden="false"/>
    </xf>
    <xf numFmtId="167" fontId="8" fillId="7" borderId="2" xfId="0" applyFont="true" applyBorder="true" applyAlignment="true" applyProtection="false">
      <alignment horizontal="center" vertical="center" textRotation="0" wrapText="true" indent="0" shrinkToFit="false"/>
      <protection locked="true" hidden="false"/>
    </xf>
    <xf numFmtId="167" fontId="8" fillId="6" borderId="2" xfId="0" applyFont="true" applyBorder="true" applyAlignment="true" applyProtection="false">
      <alignment horizontal="center" vertical="center" textRotation="0" wrapText="true" indent="0" shrinkToFit="false"/>
      <protection locked="true" hidden="false"/>
    </xf>
    <xf numFmtId="164" fontId="8" fillId="6" borderId="2" xfId="0" applyFont="true" applyBorder="true" applyAlignment="true" applyProtection="false">
      <alignment horizontal="center" vertical="center" textRotation="0" wrapText="true" indent="0" shrinkToFit="false"/>
      <protection locked="true" hidden="false"/>
    </xf>
    <xf numFmtId="164" fontId="14" fillId="4" borderId="2" xfId="0" applyFont="true" applyBorder="true" applyAlignment="true" applyProtection="false">
      <alignment horizontal="general" vertical="top" textRotation="0" wrapText="true" indent="0" shrinkToFit="false"/>
      <protection locked="true" hidden="false"/>
    </xf>
    <xf numFmtId="170" fontId="9" fillId="6" borderId="2" xfId="0" applyFont="true" applyBorder="true" applyAlignment="true" applyProtection="false">
      <alignment horizontal="general" vertical="top" textRotation="0" wrapText="true" indent="0" shrinkToFit="false"/>
      <protection locked="true" hidden="false"/>
    </xf>
    <xf numFmtId="164" fontId="14" fillId="5" borderId="2" xfId="0" applyFont="true" applyBorder="true" applyAlignment="true" applyProtection="false">
      <alignment horizontal="general" vertical="top" textRotation="0" wrapText="true" indent="0" shrinkToFit="false"/>
      <protection locked="true" hidden="false"/>
    </xf>
    <xf numFmtId="164" fontId="8" fillId="7" borderId="2" xfId="0" applyFont="true" applyBorder="true" applyAlignment="true" applyProtection="false">
      <alignment horizontal="center" vertical="center" textRotation="0" wrapText="true" indent="0" shrinkToFit="false"/>
      <protection locked="true" hidden="false"/>
    </xf>
    <xf numFmtId="164" fontId="9" fillId="6" borderId="2"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7">
    <dxf>
      <font>
        <name val="Arial"/>
        <charset val="1"/>
        <family val="0"/>
        <b val="1"/>
        <color rgb="FFB42318"/>
      </font>
      <fill>
        <patternFill>
          <bgColor rgb="FFFBE0E0"/>
        </patternFill>
      </fill>
    </dxf>
    <dxf>
      <font>
        <name val="Arial"/>
        <charset val="1"/>
        <family val="0"/>
        <color rgb="FFB42318"/>
      </font>
    </dxf>
    <dxf>
      <font>
        <name val="Arial"/>
        <charset val="1"/>
        <family val="0"/>
        <color rgb="FF1E7B45"/>
      </font>
    </dxf>
    <dxf>
      <fill>
        <patternFill>
          <bgColor rgb="FFD9F2E3"/>
        </patternFill>
      </fill>
    </dxf>
    <dxf>
      <fill>
        <patternFill>
          <bgColor rgb="FFFBE0E0"/>
        </patternFill>
      </fill>
    </dxf>
    <dxf>
      <fill>
        <patternFill>
          <bgColor rgb="FFFFF1C2"/>
        </patternFill>
      </fill>
    </dxf>
    <dxf>
      <fill>
        <patternFill>
          <bgColor rgb="FFEEF2FA"/>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1E7B45"/>
      <rgbColor rgb="FFF9FAFE"/>
      <rgbColor rgb="FF808080"/>
      <rgbColor rgb="FF9999FF"/>
      <rgbColor rgb="FF993366"/>
      <rgbColor rgb="FFFFF8DC"/>
      <rgbColor rgb="FFEEF2FA"/>
      <rgbColor rgb="FF660066"/>
      <rgbColor rgb="FFFF8080"/>
      <rgbColor rgb="FF0066CC"/>
      <rgbColor rgb="FFD9DEEF"/>
      <rgbColor rgb="FF000080"/>
      <rgbColor rgb="FFFF00FF"/>
      <rgbColor rgb="FFFFFF00"/>
      <rgbColor rgb="FF00FFFF"/>
      <rgbColor rgb="FF800080"/>
      <rgbColor rgb="FF800000"/>
      <rgbColor rgb="FF008080"/>
      <rgbColor rgb="FF0000FF"/>
      <rgbColor rgb="FF00CCFF"/>
      <rgbColor rgb="FFF2F2F2"/>
      <rgbColor rgb="FFD9F2E3"/>
      <rgbColor rgb="FFFFF1C2"/>
      <rgbColor rgb="FF99CCFF"/>
      <rgbColor rgb="FFFF99CC"/>
      <rgbColor rgb="FFCC99FF"/>
      <rgbColor rgb="FFFBE0E0"/>
      <rgbColor rgb="FF3366FF"/>
      <rgbColor rgb="FF33CCCC"/>
      <rgbColor rgb="FF99CC00"/>
      <rgbColor rgb="FFFFCC00"/>
      <rgbColor rgb="FFFF9900"/>
      <rgbColor rgb="FFFF6600"/>
      <rgbColor rgb="FF565FC7"/>
      <rgbColor rgb="FF969696"/>
      <rgbColor rgb="FF003366"/>
      <rgbColor rgb="FF339966"/>
      <rgbColor rgb="FF003300"/>
      <rgbColor rgb="FF555555"/>
      <rgbColor rgb="FFB42318"/>
      <rgbColor rgb="FF993366"/>
      <rgbColor rgb="FF2E3591"/>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2E3591"/>
    <pageSetUpPr fitToPage="true"/>
  </sheetPr>
  <dimension ref="B1:D2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6"/>
    <col collapsed="false" customWidth="true" hidden="false" outlineLevel="0" max="3" min="3" style="0" width="62"/>
    <col collapsed="false" customWidth="true" hidden="false" outlineLevel="0" max="4" min="4" style="0" width="40"/>
  </cols>
  <sheetData>
    <row r="1" customFormat="false" ht="9.75" hidden="false" customHeight="true" outlineLevel="0" collapsed="false"/>
    <row r="2" customFormat="false" ht="37.5" hidden="false" customHeight="true" outlineLevel="0" collapsed="false">
      <c r="B2" s="1" t="s">
        <v>0</v>
      </c>
      <c r="C2" s="1"/>
      <c r="D2" s="1"/>
    </row>
    <row r="3" customFormat="false" ht="31.5" hidden="false" customHeight="true" outlineLevel="0" collapsed="false">
      <c r="B3" s="2" t="s">
        <v>1</v>
      </c>
      <c r="C3" s="2"/>
      <c r="D3" s="2"/>
    </row>
    <row r="5" customFormat="false" ht="24" hidden="false" customHeight="true" outlineLevel="0" collapsed="false">
      <c r="B5" s="3" t="s">
        <v>2</v>
      </c>
      <c r="C5" s="3"/>
      <c r="D5" s="3"/>
    </row>
    <row r="6" customFormat="false" ht="30" hidden="false" customHeight="true" outlineLevel="0" collapsed="false">
      <c r="B6" s="4" t="s">
        <v>3</v>
      </c>
      <c r="C6" s="4" t="s">
        <v>4</v>
      </c>
      <c r="D6" s="4" t="s">
        <v>5</v>
      </c>
    </row>
    <row r="7" customFormat="false" ht="31.5" hidden="false" customHeight="true" outlineLevel="0" collapsed="false">
      <c r="B7" s="5" t="s">
        <v>6</v>
      </c>
      <c r="C7" s="6" t="s">
        <v>7</v>
      </c>
      <c r="D7" s="6" t="s">
        <v>8</v>
      </c>
    </row>
    <row r="8" customFormat="false" ht="31.5" hidden="false" customHeight="true" outlineLevel="0" collapsed="false">
      <c r="B8" s="7" t="s">
        <v>9</v>
      </c>
      <c r="C8" s="8" t="s">
        <v>10</v>
      </c>
      <c r="D8" s="8" t="s">
        <v>11</v>
      </c>
    </row>
    <row r="9" customFormat="false" ht="31.5" hidden="false" customHeight="true" outlineLevel="0" collapsed="false">
      <c r="B9" s="5" t="s">
        <v>12</v>
      </c>
      <c r="C9" s="6" t="s">
        <v>13</v>
      </c>
      <c r="D9" s="6" t="s">
        <v>14</v>
      </c>
    </row>
    <row r="10" customFormat="false" ht="31.5" hidden="false" customHeight="true" outlineLevel="0" collapsed="false">
      <c r="B10" s="7" t="s">
        <v>15</v>
      </c>
      <c r="C10" s="8" t="s">
        <v>16</v>
      </c>
      <c r="D10" s="8" t="s">
        <v>17</v>
      </c>
    </row>
    <row r="11" customFormat="false" ht="31.5" hidden="false" customHeight="true" outlineLevel="0" collapsed="false">
      <c r="B11" s="5" t="s">
        <v>18</v>
      </c>
      <c r="C11" s="6" t="s">
        <v>19</v>
      </c>
      <c r="D11" s="6" t="s">
        <v>20</v>
      </c>
    </row>
    <row r="13" customFormat="false" ht="24" hidden="false" customHeight="true" outlineLevel="0" collapsed="false">
      <c r="B13" s="3" t="s">
        <v>21</v>
      </c>
      <c r="C13" s="3"/>
      <c r="D13" s="3"/>
    </row>
    <row r="14" customFormat="false" ht="30" hidden="false" customHeight="true" outlineLevel="0" collapsed="false">
      <c r="B14" s="4" t="s">
        <v>22</v>
      </c>
      <c r="C14" s="4" t="s">
        <v>23</v>
      </c>
      <c r="D14" s="4" t="s">
        <v>3</v>
      </c>
    </row>
    <row r="15" customFormat="false" ht="39.75" hidden="false" customHeight="true" outlineLevel="0" collapsed="false">
      <c r="B15" s="5" t="s">
        <v>24</v>
      </c>
      <c r="C15" s="6" t="s">
        <v>25</v>
      </c>
      <c r="D15" s="6" t="s">
        <v>6</v>
      </c>
    </row>
    <row r="16" customFormat="false" ht="39.75" hidden="false" customHeight="true" outlineLevel="0" collapsed="false">
      <c r="B16" s="7" t="s">
        <v>26</v>
      </c>
      <c r="C16" s="8" t="s">
        <v>27</v>
      </c>
      <c r="D16" s="8" t="s">
        <v>9</v>
      </c>
    </row>
    <row r="17" customFormat="false" ht="39.75" hidden="false" customHeight="true" outlineLevel="0" collapsed="false">
      <c r="B17" s="5" t="s">
        <v>28</v>
      </c>
      <c r="C17" s="6" t="s">
        <v>29</v>
      </c>
      <c r="D17" s="6" t="s">
        <v>12</v>
      </c>
    </row>
    <row r="18" customFormat="false" ht="39.75" hidden="false" customHeight="true" outlineLevel="0" collapsed="false">
      <c r="B18" s="7" t="s">
        <v>30</v>
      </c>
      <c r="C18" s="8" t="s">
        <v>31</v>
      </c>
      <c r="D18" s="8" t="s">
        <v>6</v>
      </c>
    </row>
    <row r="19" customFormat="false" ht="39.75" hidden="false" customHeight="true" outlineLevel="0" collapsed="false">
      <c r="B19" s="5" t="s">
        <v>32</v>
      </c>
      <c r="C19" s="6" t="s">
        <v>33</v>
      </c>
      <c r="D19" s="6" t="s">
        <v>6</v>
      </c>
    </row>
    <row r="20" customFormat="false" ht="39.75" hidden="false" customHeight="true" outlineLevel="0" collapsed="false">
      <c r="B20" s="7" t="s">
        <v>34</v>
      </c>
      <c r="C20" s="8" t="s">
        <v>35</v>
      </c>
      <c r="D20" s="8" t="s">
        <v>36</v>
      </c>
    </row>
    <row r="22" customFormat="false" ht="24" hidden="false" customHeight="true" outlineLevel="0" collapsed="false">
      <c r="B22" s="3" t="s">
        <v>37</v>
      </c>
      <c r="C22" s="3"/>
      <c r="D22" s="3"/>
    </row>
    <row r="23" customFormat="false" ht="15" hidden="false" customHeight="false" outlineLevel="0" collapsed="false">
      <c r="B23" s="9" t="s">
        <v>38</v>
      </c>
      <c r="C23" s="6" t="s">
        <v>39</v>
      </c>
    </row>
    <row r="24" customFormat="false" ht="15" hidden="false" customHeight="false" outlineLevel="0" collapsed="false">
      <c r="B24" s="10" t="s">
        <v>40</v>
      </c>
      <c r="C24" s="6" t="s">
        <v>41</v>
      </c>
    </row>
    <row r="25" customFormat="false" ht="15" hidden="false" customHeight="false" outlineLevel="0" collapsed="false">
      <c r="B25" s="11" t="s">
        <v>42</v>
      </c>
      <c r="C25" s="6" t="s">
        <v>43</v>
      </c>
    </row>
    <row r="27" customFormat="false" ht="30" hidden="false" customHeight="true" outlineLevel="0" collapsed="false">
      <c r="B27" s="12" t="s">
        <v>44</v>
      </c>
      <c r="C27" s="12"/>
      <c r="D27" s="12"/>
    </row>
    <row r="29" customFormat="false" ht="15" hidden="false" customHeight="false" outlineLevel="0" collapsed="false">
      <c r="B29" s="13" t="s">
        <v>45</v>
      </c>
      <c r="C29" s="13"/>
      <c r="D29" s="13"/>
    </row>
  </sheetData>
  <mergeCells count="7">
    <mergeCell ref="B2:D2"/>
    <mergeCell ref="B3:D3"/>
    <mergeCell ref="B5:D5"/>
    <mergeCell ref="B13:D13"/>
    <mergeCell ref="B22:D22"/>
    <mergeCell ref="B27:D27"/>
    <mergeCell ref="B29:D29"/>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65FC7"/>
    <pageSetUpPr fitToPage="true"/>
  </sheetPr>
  <dimension ref="B1:F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8"/>
    <col collapsed="false" customWidth="true" hidden="false" outlineLevel="0" max="3" min="3" style="0" width="30"/>
    <col collapsed="false" customWidth="true" hidden="false" outlineLevel="0" max="4" min="4" style="0" width="40"/>
    <col collapsed="false" customWidth="true" hidden="false" outlineLevel="0" max="5" min="5" style="0" width="56"/>
    <col collapsed="false" customWidth="true" hidden="false" outlineLevel="0" max="6" min="6" style="0" width="52"/>
  </cols>
  <sheetData>
    <row r="1" customFormat="false" ht="9.75" hidden="false" customHeight="true" outlineLevel="0" collapsed="false"/>
    <row r="2" customFormat="false" ht="37.5" hidden="false" customHeight="true" outlineLevel="0" collapsed="false">
      <c r="B2" s="1" t="s">
        <v>46</v>
      </c>
      <c r="C2" s="1"/>
      <c r="D2" s="1"/>
      <c r="E2" s="1"/>
      <c r="F2" s="1"/>
    </row>
    <row r="3" customFormat="false" ht="31.5" hidden="false" customHeight="true" outlineLevel="0" collapsed="false">
      <c r="B3" s="2" t="s">
        <v>47</v>
      </c>
      <c r="C3" s="2"/>
      <c r="D3" s="2"/>
      <c r="E3" s="2"/>
      <c r="F3" s="2"/>
    </row>
    <row r="5" customFormat="false" ht="24" hidden="false" customHeight="true" outlineLevel="0" collapsed="false">
      <c r="B5" s="3" t="s">
        <v>48</v>
      </c>
      <c r="C5" s="3"/>
      <c r="D5" s="3"/>
      <c r="E5" s="3"/>
      <c r="F5" s="3"/>
    </row>
    <row r="6" customFormat="false" ht="30" hidden="false" customHeight="true" outlineLevel="0" collapsed="false">
      <c r="B6" s="7" t="s">
        <v>49</v>
      </c>
      <c r="C6" s="14"/>
      <c r="D6" s="14"/>
      <c r="E6" s="15" t="s">
        <v>50</v>
      </c>
      <c r="F6" s="15"/>
    </row>
    <row r="7" customFormat="false" ht="30" hidden="false" customHeight="true" outlineLevel="0" collapsed="false">
      <c r="B7" s="7" t="s">
        <v>51</v>
      </c>
      <c r="C7" s="14"/>
      <c r="D7" s="14"/>
      <c r="E7" s="15" t="s">
        <v>52</v>
      </c>
      <c r="F7" s="15"/>
    </row>
    <row r="8" customFormat="false" ht="30" hidden="false" customHeight="true" outlineLevel="0" collapsed="false">
      <c r="B8" s="7" t="s">
        <v>53</v>
      </c>
      <c r="C8" s="14"/>
      <c r="D8" s="14"/>
      <c r="E8" s="15" t="s">
        <v>54</v>
      </c>
      <c r="F8" s="15"/>
    </row>
    <row r="9" customFormat="false" ht="30" hidden="false" customHeight="true" outlineLevel="0" collapsed="false">
      <c r="B9" s="7" t="s">
        <v>55</v>
      </c>
      <c r="C9" s="14"/>
      <c r="D9" s="14"/>
      <c r="E9" s="15" t="s">
        <v>56</v>
      </c>
      <c r="F9" s="15"/>
    </row>
    <row r="10" customFormat="false" ht="30" hidden="false" customHeight="true" outlineLevel="0" collapsed="false">
      <c r="B10" s="7" t="s">
        <v>57</v>
      </c>
      <c r="C10" s="14"/>
      <c r="D10" s="14"/>
      <c r="E10" s="15" t="s">
        <v>58</v>
      </c>
      <c r="F10" s="15"/>
    </row>
    <row r="12" customFormat="false" ht="24" hidden="false" customHeight="true" outlineLevel="0" collapsed="false">
      <c r="B12" s="3" t="s">
        <v>59</v>
      </c>
      <c r="C12" s="3"/>
      <c r="D12" s="3"/>
      <c r="E12" s="3"/>
      <c r="F12" s="3"/>
    </row>
    <row r="13" customFormat="false" ht="43.5" hidden="false" customHeight="true" outlineLevel="0" collapsed="false">
      <c r="B13" s="16" t="str">
        <f aca="false">IF(OR($C$9="",$C$10=""),"Fill in what you are requesting and the outcome above to draft this sentence.","We are requesting "&amp;TEXT('ROI Model'!$C$27,"$#,##0")&amp;" per year for "&amp;$C$9&amp;" to "&amp;$C$10&amp;IF(ISNUMBER('ROI Model'!$C$34),", with break-even projected in month "&amp;ROUNDUP('ROI Model'!$C$34,0)&amp;".","."))</f>
        <v>Fill in what you are requesting and the outcome above to draft this sentence.</v>
      </c>
      <c r="C13" s="16"/>
      <c r="D13" s="16"/>
      <c r="E13" s="16"/>
      <c r="F13" s="16"/>
    </row>
    <row r="14" customFormat="false" ht="15" hidden="false" customHeight="true" outlineLevel="0" collapsed="false">
      <c r="B14" s="12" t="s">
        <v>60</v>
      </c>
      <c r="C14" s="12"/>
      <c r="D14" s="12"/>
      <c r="E14" s="12"/>
      <c r="F14" s="12"/>
    </row>
    <row r="16" customFormat="false" ht="24" hidden="false" customHeight="true" outlineLevel="0" collapsed="false">
      <c r="B16" s="3" t="s">
        <v>61</v>
      </c>
      <c r="C16" s="3"/>
      <c r="D16" s="3"/>
      <c r="E16" s="3"/>
      <c r="F16" s="3"/>
    </row>
    <row r="17" customFormat="false" ht="30" hidden="false" customHeight="true" outlineLevel="0" collapsed="false">
      <c r="B17" s="4" t="s">
        <v>62</v>
      </c>
      <c r="C17" s="4" t="s">
        <v>63</v>
      </c>
      <c r="D17" s="4" t="s">
        <v>64</v>
      </c>
      <c r="E17" s="4" t="s">
        <v>65</v>
      </c>
      <c r="F17" s="4" t="s">
        <v>66</v>
      </c>
    </row>
    <row r="18" customFormat="false" ht="96" hidden="false" customHeight="true" outlineLevel="0" collapsed="false">
      <c r="B18" s="5" t="s">
        <v>67</v>
      </c>
      <c r="C18" s="6" t="s">
        <v>68</v>
      </c>
      <c r="D18" s="15" t="s">
        <v>69</v>
      </c>
      <c r="E18" s="6" t="s">
        <v>70</v>
      </c>
      <c r="F18" s="14"/>
    </row>
    <row r="19" customFormat="false" ht="96" hidden="false" customHeight="true" outlineLevel="0" collapsed="false">
      <c r="B19" s="5" t="s">
        <v>71</v>
      </c>
      <c r="C19" s="6" t="s">
        <v>72</v>
      </c>
      <c r="D19" s="15" t="s">
        <v>73</v>
      </c>
      <c r="E19" s="6" t="s">
        <v>74</v>
      </c>
      <c r="F19" s="14"/>
    </row>
    <row r="20" customFormat="false" ht="96" hidden="false" customHeight="true" outlineLevel="0" collapsed="false">
      <c r="B20" s="5" t="s">
        <v>75</v>
      </c>
      <c r="C20" s="6" t="s">
        <v>76</v>
      </c>
      <c r="D20" s="15" t="s">
        <v>77</v>
      </c>
      <c r="E20" s="6" t="s">
        <v>78</v>
      </c>
      <c r="F20" s="14"/>
    </row>
    <row r="21" customFormat="false" ht="96" hidden="false" customHeight="true" outlineLevel="0" collapsed="false">
      <c r="B21" s="5" t="s">
        <v>79</v>
      </c>
      <c r="C21" s="6" t="s">
        <v>80</v>
      </c>
      <c r="D21" s="15" t="s">
        <v>81</v>
      </c>
      <c r="E21" s="6" t="s">
        <v>82</v>
      </c>
      <c r="F21" s="17" t="str">
        <f aca="false">"Savings 1 of "&amp;TEXT('ROI Model'!$C$15,"$#,##0")&amp;" plus Savings 2 of "&amp;TEXT('ROI Model'!$C$21,"$#,##0")&amp;" minus "&amp;TEXT('ROI Model'!$C$27,"$#,##0")&amp;" annual cost equals "&amp;TEXT('ROI Model'!$C$33,"$#,##0;-$#,##0")&amp;" in year one."</f>
        <v>Savings 1 of $12,750 plus Savings 2 of $35,000 minus $32,760 annual cost equals $14,990 in year one.</v>
      </c>
    </row>
    <row r="22" customFormat="false" ht="96" hidden="false" customHeight="true" outlineLevel="0" collapsed="false">
      <c r="B22" s="5" t="s">
        <v>83</v>
      </c>
      <c r="C22" s="6" t="s">
        <v>84</v>
      </c>
      <c r="D22" s="15" t="s">
        <v>85</v>
      </c>
      <c r="E22" s="6" t="s">
        <v>86</v>
      </c>
      <c r="F22" s="14"/>
    </row>
    <row r="23" customFormat="false" ht="96" hidden="false" customHeight="true" outlineLevel="0" collapsed="false">
      <c r="B23" s="5" t="s">
        <v>87</v>
      </c>
      <c r="C23" s="6" t="s">
        <v>88</v>
      </c>
      <c r="D23" s="15" t="s">
        <v>89</v>
      </c>
      <c r="E23" s="6" t="s">
        <v>90</v>
      </c>
      <c r="F23" s="14"/>
    </row>
    <row r="24" customFormat="false" ht="30" hidden="false" customHeight="true" outlineLevel="0" collapsed="false">
      <c r="B24" s="12" t="s">
        <v>91</v>
      </c>
      <c r="C24" s="12"/>
      <c r="D24" s="12"/>
      <c r="E24" s="12"/>
      <c r="F24" s="12"/>
    </row>
    <row r="26" customFormat="false" ht="15" hidden="false" customHeight="false" outlineLevel="0" collapsed="false">
      <c r="B26" s="13" t="s">
        <v>45</v>
      </c>
      <c r="C26" s="13"/>
      <c r="D26" s="13"/>
      <c r="E26" s="13"/>
      <c r="F26" s="13"/>
    </row>
  </sheetData>
  <mergeCells count="19">
    <mergeCell ref="B2:F2"/>
    <mergeCell ref="B3:F3"/>
    <mergeCell ref="B5:F5"/>
    <mergeCell ref="C6:D6"/>
    <mergeCell ref="E6:F6"/>
    <mergeCell ref="C7:D7"/>
    <mergeCell ref="E7:F7"/>
    <mergeCell ref="C8:D8"/>
    <mergeCell ref="E8:F8"/>
    <mergeCell ref="C9:D9"/>
    <mergeCell ref="E9:F9"/>
    <mergeCell ref="C10:D10"/>
    <mergeCell ref="E10:F10"/>
    <mergeCell ref="B12:F12"/>
    <mergeCell ref="B13:F13"/>
    <mergeCell ref="B14:F14"/>
    <mergeCell ref="B16:F16"/>
    <mergeCell ref="B24:F24"/>
    <mergeCell ref="B26:F26"/>
  </mergeCells>
  <dataValidations count="1">
    <dataValidation allowBlank="true" errorStyle="stop" operator="between" showDropDown="false" showErrorMessage="false" showInputMessage="false" sqref="C6" type="list">
      <formula1>"A renewal is coming up,Headcount is about to cross a threshold,An audit or compliance event exposed the data,Leadership asked for numbers HR cannot produce,Other"</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65FC7"/>
    <pageSetUpPr fitToPage="true"/>
  </sheetPr>
  <dimension ref="B1:E5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44"/>
    <col collapsed="false" customWidth="true" hidden="false" outlineLevel="0" max="3" min="3" style="0" width="16"/>
    <col collapsed="false" customWidth="true" hidden="false" outlineLevel="0" max="4" min="4" style="0" width="56"/>
    <col collapsed="false" customWidth="true" hidden="false" outlineLevel="0" max="6" min="5" style="0" width="16"/>
  </cols>
  <sheetData>
    <row r="1" customFormat="false" ht="9.75" hidden="false" customHeight="true" outlineLevel="0" collapsed="false"/>
    <row r="2" customFormat="false" ht="37.5" hidden="false" customHeight="true" outlineLevel="0" collapsed="false">
      <c r="B2" s="1" t="s">
        <v>9</v>
      </c>
      <c r="C2" s="1"/>
      <c r="D2" s="1"/>
    </row>
    <row r="3" customFormat="false" ht="31.5" hidden="false" customHeight="true" outlineLevel="0" collapsed="false">
      <c r="B3" s="2" t="s">
        <v>92</v>
      </c>
      <c r="C3" s="2"/>
      <c r="D3" s="2"/>
    </row>
    <row r="5" customFormat="false" ht="24" hidden="false" customHeight="true" outlineLevel="0" collapsed="false">
      <c r="B5" s="3" t="s">
        <v>93</v>
      </c>
      <c r="C5" s="3"/>
      <c r="D5" s="3"/>
    </row>
    <row r="6" customFormat="false" ht="30" hidden="false" customHeight="true" outlineLevel="0" collapsed="false">
      <c r="B6" s="4" t="s">
        <v>94</v>
      </c>
      <c r="C6" s="4" t="s">
        <v>95</v>
      </c>
      <c r="D6" s="4" t="s">
        <v>96</v>
      </c>
    </row>
    <row r="7" customFormat="false" ht="30" hidden="false" customHeight="true" outlineLevel="0" collapsed="false">
      <c r="B7" s="7" t="s">
        <v>97</v>
      </c>
      <c r="C7" s="18" t="n">
        <v>250</v>
      </c>
      <c r="D7" s="15" t="s">
        <v>98</v>
      </c>
    </row>
    <row r="8" customFormat="false" ht="30" hidden="false" customHeight="true" outlineLevel="0" collapsed="false">
      <c r="B8" s="7" t="s">
        <v>99</v>
      </c>
      <c r="C8" s="19" t="n">
        <v>70000</v>
      </c>
      <c r="D8" s="15" t="s">
        <v>100</v>
      </c>
    </row>
    <row r="9" customFormat="false" ht="30" hidden="false" customHeight="true" outlineLevel="0" collapsed="false">
      <c r="B9" s="7" t="s">
        <v>101</v>
      </c>
      <c r="C9" s="20" t="n">
        <v>0.14</v>
      </c>
      <c r="D9" s="15" t="s">
        <v>102</v>
      </c>
    </row>
    <row r="10" customFormat="false" ht="30" hidden="false" customHeight="true" outlineLevel="0" collapsed="false">
      <c r="B10" s="7" t="s">
        <v>103</v>
      </c>
      <c r="C10" s="18" t="n">
        <v>2080</v>
      </c>
      <c r="D10" s="15" t="s">
        <v>104</v>
      </c>
    </row>
    <row r="12" customFormat="false" ht="24" hidden="false" customHeight="true" outlineLevel="0" collapsed="false">
      <c r="B12" s="3" t="s">
        <v>105</v>
      </c>
      <c r="C12" s="3"/>
      <c r="D12" s="3"/>
    </row>
    <row r="13" customFormat="false" ht="30" hidden="false" customHeight="true" outlineLevel="0" collapsed="false">
      <c r="B13" s="7" t="s">
        <v>106</v>
      </c>
      <c r="C13" s="21" t="n">
        <f aca="false">ROUND($C$8/$C$10,0)</f>
        <v>34</v>
      </c>
      <c r="D13" s="15" t="s">
        <v>107</v>
      </c>
    </row>
    <row r="14" customFormat="false" ht="30" hidden="false" customHeight="true" outlineLevel="0" collapsed="false">
      <c r="B14" s="7" t="s">
        <v>108</v>
      </c>
      <c r="C14" s="22" t="n">
        <v>1.5</v>
      </c>
      <c r="D14" s="15" t="s">
        <v>109</v>
      </c>
    </row>
    <row r="15" customFormat="false" ht="30" hidden="false" customHeight="true" outlineLevel="0" collapsed="false">
      <c r="B15" s="7" t="s">
        <v>110</v>
      </c>
      <c r="C15" s="21" t="n">
        <f aca="false">$C$14*$C$13*$C$7</f>
        <v>12750</v>
      </c>
      <c r="D15" s="15" t="s">
        <v>111</v>
      </c>
    </row>
    <row r="17" customFormat="false" ht="24" hidden="false" customHeight="true" outlineLevel="0" collapsed="false">
      <c r="B17" s="3" t="s">
        <v>112</v>
      </c>
      <c r="C17" s="3"/>
      <c r="D17" s="3"/>
    </row>
    <row r="18" customFormat="false" ht="30" hidden="false" customHeight="true" outlineLevel="0" collapsed="false">
      <c r="B18" s="7" t="s">
        <v>113</v>
      </c>
      <c r="C18" s="23" t="n">
        <f aca="false">$C$7*$C$9</f>
        <v>35</v>
      </c>
      <c r="D18" s="15" t="s">
        <v>114</v>
      </c>
    </row>
    <row r="19" customFormat="false" ht="30" hidden="false" customHeight="true" outlineLevel="0" collapsed="false">
      <c r="B19" s="7" t="s">
        <v>115</v>
      </c>
      <c r="C19" s="18" t="n">
        <v>1</v>
      </c>
      <c r="D19" s="15" t="s">
        <v>116</v>
      </c>
    </row>
    <row r="20" customFormat="false" ht="30" hidden="false" customHeight="true" outlineLevel="0" collapsed="false">
      <c r="B20" s="7" t="s">
        <v>117</v>
      </c>
      <c r="C20" s="20" t="n">
        <v>0.5</v>
      </c>
      <c r="D20" s="15" t="s">
        <v>118</v>
      </c>
    </row>
    <row r="21" customFormat="false" ht="30" hidden="false" customHeight="true" outlineLevel="0" collapsed="false">
      <c r="B21" s="7" t="s">
        <v>119</v>
      </c>
      <c r="C21" s="21" t="n">
        <f aca="false">$C$8*$C$20*$C$19</f>
        <v>35000</v>
      </c>
      <c r="D21" s="15" t="s">
        <v>120</v>
      </c>
    </row>
    <row r="23" customFormat="false" ht="24" hidden="false" customHeight="true" outlineLevel="0" collapsed="false">
      <c r="B23" s="3" t="s">
        <v>121</v>
      </c>
      <c r="C23" s="3"/>
      <c r="D23" s="3"/>
    </row>
    <row r="24" customFormat="false" ht="30" hidden="false" customHeight="true" outlineLevel="0" collapsed="false">
      <c r="B24" s="7" t="s">
        <v>122</v>
      </c>
      <c r="C24" s="18" t="n">
        <f aca="false">$C$7</f>
        <v>250</v>
      </c>
      <c r="D24" s="15" t="s">
        <v>123</v>
      </c>
    </row>
    <row r="25" customFormat="false" ht="30" hidden="false" customHeight="true" outlineLevel="0" collapsed="false">
      <c r="B25" s="7" t="s">
        <v>124</v>
      </c>
      <c r="C25" s="24" t="n">
        <v>14</v>
      </c>
      <c r="D25" s="15" t="s">
        <v>125</v>
      </c>
    </row>
    <row r="26" customFormat="false" ht="30" hidden="false" customHeight="true" outlineLevel="0" collapsed="false">
      <c r="B26" s="7" t="s">
        <v>126</v>
      </c>
      <c r="C26" s="20" t="n">
        <v>0.22</v>
      </c>
      <c r="D26" s="15" t="s">
        <v>127</v>
      </c>
    </row>
    <row r="27" customFormat="false" ht="30" hidden="false" customHeight="true" outlineLevel="0" collapsed="false">
      <c r="B27" s="7" t="s">
        <v>128</v>
      </c>
      <c r="C27" s="21" t="n">
        <f aca="false">$C$25*12*$C$24*(1-$C$26)</f>
        <v>32760</v>
      </c>
      <c r="D27" s="15" t="s">
        <v>129</v>
      </c>
    </row>
    <row r="28" customFormat="false" ht="30" hidden="false" customHeight="true" outlineLevel="0" collapsed="false">
      <c r="B28" s="7" t="s">
        <v>130</v>
      </c>
      <c r="C28" s="21" t="n">
        <f aca="false">'Cost Lines'!$E$14</f>
        <v>0</v>
      </c>
      <c r="D28" s="15" t="s">
        <v>131</v>
      </c>
    </row>
    <row r="30" customFormat="false" ht="24" hidden="false" customHeight="true" outlineLevel="0" collapsed="false">
      <c r="B30" s="3" t="s">
        <v>132</v>
      </c>
      <c r="C30" s="3"/>
      <c r="D30" s="3"/>
    </row>
    <row r="31" customFormat="false" ht="30" hidden="false" customHeight="true" outlineLevel="0" collapsed="false">
      <c r="B31" s="4" t="s">
        <v>133</v>
      </c>
      <c r="C31" s="4" t="s">
        <v>95</v>
      </c>
      <c r="D31" s="4" t="s">
        <v>134</v>
      </c>
    </row>
    <row r="32" customFormat="false" ht="25.5" hidden="false" customHeight="true" outlineLevel="0" collapsed="false">
      <c r="B32" s="7" t="s">
        <v>135</v>
      </c>
      <c r="C32" s="25" t="n">
        <f aca="false">$C$15+$C$21</f>
        <v>47750</v>
      </c>
      <c r="D32" s="15" t="s">
        <v>136</v>
      </c>
    </row>
    <row r="33" customFormat="false" ht="25.5" hidden="false" customHeight="true" outlineLevel="0" collapsed="false">
      <c r="B33" s="7" t="s">
        <v>137</v>
      </c>
      <c r="C33" s="26" t="n">
        <f aca="false">$C$32-$C$27</f>
        <v>14990</v>
      </c>
      <c r="D33" s="15" t="s">
        <v>138</v>
      </c>
    </row>
    <row r="34" customFormat="false" ht="25.5" hidden="false" customHeight="true" outlineLevel="0" collapsed="false">
      <c r="B34" s="7" t="s">
        <v>139</v>
      </c>
      <c r="C34" s="27" t="n">
        <f aca="false">IF($C$32&lt;=0,"No break-even",$C$27/($C$32/12))</f>
        <v>8.23287958115183</v>
      </c>
      <c r="D34" s="15" t="s">
        <v>140</v>
      </c>
    </row>
    <row r="35" customFormat="false" ht="25.5" hidden="false" customHeight="true" outlineLevel="0" collapsed="false">
      <c r="B35" s="7" t="s">
        <v>141</v>
      </c>
      <c r="C35" s="25" t="n">
        <f aca="false">$C$32-$C$27-$C$28</f>
        <v>14990</v>
      </c>
      <c r="D35" s="15" t="s">
        <v>142</v>
      </c>
    </row>
    <row r="36" customFormat="false" ht="25.5" hidden="false" customHeight="true" outlineLevel="0" collapsed="false">
      <c r="B36" s="7" t="s">
        <v>143</v>
      </c>
      <c r="C36" s="28" t="n">
        <f aca="false">IF($C$32&lt;=0,"No break-even",($C$27+$C$28)/($C$32/12))</f>
        <v>8.23287958115183</v>
      </c>
      <c r="D36" s="15" t="s">
        <v>144</v>
      </c>
    </row>
    <row r="37" customFormat="false" ht="25.5" hidden="false" customHeight="true" outlineLevel="0" collapsed="false">
      <c r="B37" s="7" t="s">
        <v>145</v>
      </c>
      <c r="C37" s="29" t="n">
        <f aca="false">IF(($C$27+$C$28)=0,"",$C$35/($C$27+$C$28))</f>
        <v>0.457570207570208</v>
      </c>
      <c r="D37" s="15" t="s">
        <v>146</v>
      </c>
    </row>
    <row r="39" customFormat="false" ht="24" hidden="false" customHeight="true" outlineLevel="0" collapsed="false">
      <c r="B39" s="3" t="s">
        <v>147</v>
      </c>
      <c r="C39" s="3"/>
      <c r="D39" s="3"/>
    </row>
    <row r="40" customFormat="false" ht="30" hidden="false" customHeight="true" outlineLevel="0" collapsed="false">
      <c r="B40" s="4" t="s">
        <v>148</v>
      </c>
      <c r="C40" s="4" t="s">
        <v>149</v>
      </c>
      <c r="D40" s="4" t="s">
        <v>150</v>
      </c>
    </row>
    <row r="41" customFormat="false" ht="15" hidden="false" customHeight="false" outlineLevel="0" collapsed="false">
      <c r="B41" s="7" t="s">
        <v>151</v>
      </c>
      <c r="C41" s="21" t="n">
        <f aca="false">$C$32-$C$27-$C$28</f>
        <v>14990</v>
      </c>
      <c r="D41" s="15" t="s">
        <v>152</v>
      </c>
    </row>
    <row r="42" customFormat="false" ht="15" hidden="false" customHeight="false" outlineLevel="0" collapsed="false">
      <c r="B42" s="7" t="s">
        <v>153</v>
      </c>
      <c r="C42" s="21" t="n">
        <f aca="false">$C$32-$C$27</f>
        <v>14990</v>
      </c>
      <c r="D42" s="15" t="s">
        <v>154</v>
      </c>
    </row>
    <row r="43" customFormat="false" ht="15" hidden="false" customHeight="false" outlineLevel="0" collapsed="false">
      <c r="B43" s="7" t="s">
        <v>155</v>
      </c>
      <c r="C43" s="21" t="n">
        <f aca="false">$C$32-$C$27</f>
        <v>14990</v>
      </c>
      <c r="D43" s="15" t="s">
        <v>154</v>
      </c>
    </row>
    <row r="44" customFormat="false" ht="15" hidden="false" customHeight="false" outlineLevel="0" collapsed="false">
      <c r="B44" s="7" t="s">
        <v>156</v>
      </c>
      <c r="C44" s="25" t="n">
        <f aca="false">SUM(C41:C43)</f>
        <v>44970</v>
      </c>
    </row>
    <row r="46" customFormat="false" ht="24" hidden="false" customHeight="true" outlineLevel="0" collapsed="false">
      <c r="B46" s="3" t="s">
        <v>157</v>
      </c>
      <c r="C46" s="3"/>
      <c r="D46" s="3"/>
    </row>
    <row r="47" customFormat="false" ht="27.75" hidden="false" customHeight="true" outlineLevel="0" collapsed="false">
      <c r="B47" s="12" t="s">
        <v>158</v>
      </c>
      <c r="C47" s="12"/>
      <c r="D47" s="12"/>
    </row>
    <row r="48" customFormat="false" ht="15" hidden="false" customHeight="false" outlineLevel="0" collapsed="false">
      <c r="B48" s="11" t="s">
        <v>159</v>
      </c>
      <c r="C48" s="30" t="n">
        <v>0.5</v>
      </c>
      <c r="D48" s="30" t="n">
        <v>1</v>
      </c>
      <c r="E48" s="30" t="n">
        <v>2</v>
      </c>
    </row>
    <row r="49" customFormat="false" ht="15" hidden="false" customHeight="false" outlineLevel="0" collapsed="false">
      <c r="B49" s="31" t="n">
        <v>0</v>
      </c>
      <c r="C49" s="21" t="n">
        <f aca="false">$C$15+$C$8*C$48*$B49-$C$27-$C$28</f>
        <v>-20010</v>
      </c>
      <c r="D49" s="21" t="n">
        <f aca="false">$C$15+$C$8*D$48*$B49-$C$27-$C$28</f>
        <v>-20010</v>
      </c>
      <c r="E49" s="21" t="n">
        <f aca="false">$C$15+$C$8*E$48*$B49-$C$27-$C$28</f>
        <v>-20010</v>
      </c>
    </row>
    <row r="50" customFormat="false" ht="15" hidden="false" customHeight="false" outlineLevel="0" collapsed="false">
      <c r="B50" s="31" t="n">
        <v>1</v>
      </c>
      <c r="C50" s="21" t="n">
        <f aca="false">$C$15+$C$8*C$48*$B50-$C$27-$C$28</f>
        <v>14990</v>
      </c>
      <c r="D50" s="21" t="n">
        <f aca="false">$C$15+$C$8*D$48*$B50-$C$27-$C$28</f>
        <v>49990</v>
      </c>
      <c r="E50" s="21" t="n">
        <f aca="false">$C$15+$C$8*E$48*$B50-$C$27-$C$28</f>
        <v>119990</v>
      </c>
    </row>
    <row r="51" customFormat="false" ht="15" hidden="false" customHeight="false" outlineLevel="0" collapsed="false">
      <c r="B51" s="31" t="n">
        <v>2</v>
      </c>
      <c r="C51" s="21" t="n">
        <f aca="false">$C$15+$C$8*C$48*$B51-$C$27-$C$28</f>
        <v>49990</v>
      </c>
      <c r="D51" s="21" t="n">
        <f aca="false">$C$15+$C$8*D$48*$B51-$C$27-$C$28</f>
        <v>119990</v>
      </c>
      <c r="E51" s="21" t="n">
        <f aca="false">$C$15+$C$8*E$48*$B51-$C$27-$C$28</f>
        <v>259990</v>
      </c>
    </row>
    <row r="52" customFormat="false" ht="15" hidden="false" customHeight="false" outlineLevel="0" collapsed="false">
      <c r="B52" s="31" t="n">
        <v>3</v>
      </c>
      <c r="C52" s="21" t="n">
        <f aca="false">$C$15+$C$8*C$48*$B52-$C$27-$C$28</f>
        <v>84990</v>
      </c>
      <c r="D52" s="21" t="n">
        <f aca="false">$C$15+$C$8*D$48*$B52-$C$27-$C$28</f>
        <v>189990</v>
      </c>
      <c r="E52" s="21" t="n">
        <f aca="false">$C$15+$C$8*E$48*$B52-$C$27-$C$28</f>
        <v>399990</v>
      </c>
    </row>
    <row r="53" customFormat="false" ht="15" hidden="false" customHeight="true" outlineLevel="0" collapsed="false">
      <c r="B53" s="12" t="s">
        <v>160</v>
      </c>
      <c r="C53" s="12"/>
      <c r="D53" s="12"/>
      <c r="E53" s="12"/>
    </row>
    <row r="55" customFormat="false" ht="15" hidden="false" customHeight="false" outlineLevel="0" collapsed="false">
      <c r="B55" s="13" t="s">
        <v>45</v>
      </c>
      <c r="C55" s="13"/>
      <c r="D55" s="13"/>
    </row>
  </sheetData>
  <mergeCells count="12">
    <mergeCell ref="B2:D2"/>
    <mergeCell ref="B3:D3"/>
    <mergeCell ref="B5:D5"/>
    <mergeCell ref="B12:D12"/>
    <mergeCell ref="B17:D17"/>
    <mergeCell ref="B23:D23"/>
    <mergeCell ref="B30:D30"/>
    <mergeCell ref="B39:D39"/>
    <mergeCell ref="B46:D46"/>
    <mergeCell ref="B47:D47"/>
    <mergeCell ref="B53:E53"/>
    <mergeCell ref="B55:D55"/>
  </mergeCells>
  <conditionalFormatting sqref="C33">
    <cfRule type="cellIs" priority="2" operator="lessThan" aboveAverage="0" equalAverage="0" bottom="0" percent="0" rank="0" text="" dxfId="0">
      <formula>0</formula>
    </cfRule>
  </conditionalFormatting>
  <conditionalFormatting sqref="C35">
    <cfRule type="cellIs" priority="3" operator="lessThan" aboveAverage="0" equalAverage="0" bottom="0" percent="0" rank="0" text="" dxfId="0">
      <formula>0</formula>
    </cfRule>
  </conditionalFormatting>
  <conditionalFormatting sqref="C49:E52">
    <cfRule type="cellIs" priority="4" operator="lessThan" aboveAverage="0" equalAverage="0" bottom="0" percent="0" rank="0" text="" dxfId="1">
      <formula>0</formula>
    </cfRule>
    <cfRule type="cellIs" priority="5" operator="greaterThanOrEqual" aboveAverage="0" equalAverage="0" bottom="0" percent="0" rank="0" text="" dxfId="2">
      <formula>0</formula>
    </cfRule>
  </conditionalFormatting>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65FC7"/>
    <pageSetUpPr fitToPage="true"/>
  </sheetPr>
  <dimension ref="B1:G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6"/>
    <col collapsed="false" customWidth="true" hidden="false" outlineLevel="0" max="3" min="3" style="0" width="34"/>
    <col collapsed="false" customWidth="true" hidden="false" outlineLevel="0" max="4" min="4" style="0" width="40"/>
    <col collapsed="false" customWidth="true" hidden="false" outlineLevel="0" max="6" min="5" style="0" width="16"/>
    <col collapsed="false" customWidth="true" hidden="false" outlineLevel="0" max="7" min="7" style="0" width="40"/>
  </cols>
  <sheetData>
    <row r="1" customFormat="false" ht="9.75" hidden="false" customHeight="true" outlineLevel="0" collapsed="false"/>
    <row r="2" customFormat="false" ht="37.5" hidden="false" customHeight="true" outlineLevel="0" collapsed="false">
      <c r="B2" s="1" t="s">
        <v>161</v>
      </c>
      <c r="C2" s="1"/>
      <c r="D2" s="1"/>
      <c r="E2" s="1"/>
      <c r="F2" s="1"/>
      <c r="G2" s="1"/>
    </row>
    <row r="3" customFormat="false" ht="31.5" hidden="false" customHeight="true" outlineLevel="0" collapsed="false">
      <c r="B3" s="2" t="s">
        <v>162</v>
      </c>
      <c r="C3" s="2"/>
      <c r="D3" s="2"/>
      <c r="E3" s="2"/>
      <c r="F3" s="2"/>
      <c r="G3" s="2"/>
    </row>
    <row r="5" customFormat="false" ht="24" hidden="false" customHeight="true" outlineLevel="0" collapsed="false">
      <c r="B5" s="3" t="s">
        <v>163</v>
      </c>
      <c r="C5" s="3"/>
      <c r="D5" s="3"/>
      <c r="E5" s="3"/>
      <c r="F5" s="3"/>
      <c r="G5" s="3"/>
    </row>
    <row r="6" customFormat="false" ht="30" hidden="false" customHeight="true" outlineLevel="0" collapsed="false">
      <c r="B6" s="4" t="s">
        <v>164</v>
      </c>
      <c r="C6" s="4" t="s">
        <v>165</v>
      </c>
      <c r="D6" s="4" t="s">
        <v>166</v>
      </c>
      <c r="E6" s="4" t="s">
        <v>167</v>
      </c>
      <c r="F6" s="4" t="s">
        <v>168</v>
      </c>
      <c r="G6" s="4" t="s">
        <v>169</v>
      </c>
    </row>
    <row r="7" customFormat="false" ht="43.5" hidden="false" customHeight="true" outlineLevel="0" collapsed="false">
      <c r="B7" s="5" t="s">
        <v>170</v>
      </c>
      <c r="C7" s="6" t="s">
        <v>171</v>
      </c>
      <c r="D7" s="6" t="s">
        <v>172</v>
      </c>
      <c r="E7" s="21" t="n">
        <f aca="false">'ROI Model'!$C$27</f>
        <v>32760</v>
      </c>
      <c r="F7" s="21" t="n">
        <f aca="false">'ROI Model'!$C$27</f>
        <v>32760</v>
      </c>
      <c r="G7" s="15" t="s">
        <v>173</v>
      </c>
    </row>
    <row r="8" customFormat="false" ht="43.5" hidden="false" customHeight="true" outlineLevel="0" collapsed="false">
      <c r="B8" s="5" t="s">
        <v>174</v>
      </c>
      <c r="C8" s="6" t="s">
        <v>175</v>
      </c>
      <c r="D8" s="6" t="s">
        <v>176</v>
      </c>
      <c r="E8" s="19" t="n">
        <v>0</v>
      </c>
      <c r="F8" s="19" t="n">
        <v>0</v>
      </c>
      <c r="G8" s="14"/>
    </row>
    <row r="9" customFormat="false" ht="43.5" hidden="false" customHeight="true" outlineLevel="0" collapsed="false">
      <c r="B9" s="5" t="s">
        <v>177</v>
      </c>
      <c r="C9" s="6" t="s">
        <v>178</v>
      </c>
      <c r="D9" s="6" t="s">
        <v>179</v>
      </c>
      <c r="E9" s="19" t="n">
        <v>0</v>
      </c>
      <c r="F9" s="19" t="n">
        <v>0</v>
      </c>
      <c r="G9" s="14"/>
    </row>
    <row r="10" customFormat="false" ht="43.5" hidden="false" customHeight="true" outlineLevel="0" collapsed="false">
      <c r="B10" s="5" t="s">
        <v>180</v>
      </c>
      <c r="C10" s="6" t="s">
        <v>181</v>
      </c>
      <c r="D10" s="6" t="s">
        <v>182</v>
      </c>
      <c r="E10" s="19" t="n">
        <v>0</v>
      </c>
      <c r="F10" s="19" t="n">
        <v>0</v>
      </c>
      <c r="G10" s="14"/>
    </row>
    <row r="11" customFormat="false" ht="30" hidden="false" customHeight="true" outlineLevel="0" collapsed="false">
      <c r="B11" s="9"/>
      <c r="C11" s="14"/>
      <c r="D11" s="14"/>
      <c r="E11" s="19"/>
      <c r="F11" s="19"/>
      <c r="G11" s="14"/>
    </row>
    <row r="12" customFormat="false" ht="30" hidden="false" customHeight="true" outlineLevel="0" collapsed="false">
      <c r="B12" s="9"/>
      <c r="C12" s="14"/>
      <c r="D12" s="14"/>
      <c r="E12" s="19"/>
      <c r="F12" s="19"/>
      <c r="G12" s="14"/>
    </row>
    <row r="13" customFormat="false" ht="15" hidden="false" customHeight="true" outlineLevel="0" collapsed="false">
      <c r="B13" s="7" t="s">
        <v>183</v>
      </c>
      <c r="C13" s="7"/>
      <c r="D13" s="7"/>
      <c r="E13" s="25" t="n">
        <f aca="false">SUM(E7:E12)</f>
        <v>32760</v>
      </c>
      <c r="F13" s="25" t="n">
        <f aca="false">SUM(F7:F12)</f>
        <v>32760</v>
      </c>
    </row>
    <row r="14" customFormat="false" ht="15" hidden="false" customHeight="true" outlineLevel="0" collapsed="false">
      <c r="B14" s="7" t="s">
        <v>184</v>
      </c>
      <c r="C14" s="7"/>
      <c r="D14" s="7"/>
      <c r="E14" s="25" t="n">
        <f aca="false">E13-E7</f>
        <v>0</v>
      </c>
      <c r="G14" s="15" t="s">
        <v>185</v>
      </c>
    </row>
    <row r="16" customFormat="false" ht="42" hidden="false" customHeight="true" outlineLevel="0" collapsed="false">
      <c r="B16" s="12" t="s">
        <v>186</v>
      </c>
      <c r="C16" s="12"/>
      <c r="D16" s="12"/>
      <c r="E16" s="12"/>
      <c r="F16" s="12"/>
      <c r="G16" s="12"/>
    </row>
    <row r="18" customFormat="false" ht="15" hidden="false" customHeight="false" outlineLevel="0" collapsed="false">
      <c r="B18" s="13" t="s">
        <v>45</v>
      </c>
      <c r="C18" s="13"/>
      <c r="D18" s="13"/>
      <c r="E18" s="13"/>
      <c r="F18" s="13"/>
      <c r="G18" s="13"/>
    </row>
  </sheetData>
  <mergeCells count="7">
    <mergeCell ref="B2:G2"/>
    <mergeCell ref="B3:G3"/>
    <mergeCell ref="B5:G5"/>
    <mergeCell ref="B13:D13"/>
    <mergeCell ref="B14:D14"/>
    <mergeCell ref="B16:G16"/>
    <mergeCell ref="B18:G18"/>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65FC7"/>
    <pageSetUpPr fitToPage="true"/>
  </sheetPr>
  <dimension ref="B1:I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22"/>
    <col collapsed="false" customWidth="true" hidden="false" outlineLevel="0" max="3" min="3" style="0" width="28"/>
    <col collapsed="false" customWidth="true" hidden="false" outlineLevel="0" max="4" min="4" style="0" width="34"/>
    <col collapsed="false" customWidth="true" hidden="false" outlineLevel="0" max="5" min="5" style="0" width="44"/>
    <col collapsed="false" customWidth="true" hidden="false" outlineLevel="0" max="6" min="6" style="0" width="40"/>
    <col collapsed="false" customWidth="true" hidden="false" outlineLevel="0" max="7" min="7" style="0" width="18"/>
    <col collapsed="false" customWidth="true" hidden="false" outlineLevel="0" max="8" min="8" style="0" width="16"/>
    <col collapsed="false" customWidth="true" hidden="false" outlineLevel="0" max="9" min="9" style="0" width="14"/>
  </cols>
  <sheetData>
    <row r="1" customFormat="false" ht="9.75" hidden="false" customHeight="true" outlineLevel="0" collapsed="false"/>
    <row r="2" customFormat="false" ht="37.5" hidden="false" customHeight="true" outlineLevel="0" collapsed="false">
      <c r="B2" s="1" t="s">
        <v>187</v>
      </c>
      <c r="C2" s="1"/>
      <c r="D2" s="1"/>
      <c r="E2" s="1"/>
      <c r="F2" s="1"/>
      <c r="G2" s="1"/>
      <c r="H2" s="1"/>
      <c r="I2" s="1"/>
    </row>
    <row r="3" customFormat="false" ht="31.5" hidden="false" customHeight="true" outlineLevel="0" collapsed="false">
      <c r="B3" s="2" t="s">
        <v>188</v>
      </c>
      <c r="C3" s="2"/>
      <c r="D3" s="2"/>
      <c r="E3" s="2"/>
      <c r="F3" s="2"/>
      <c r="G3" s="2"/>
      <c r="H3" s="2"/>
      <c r="I3" s="2"/>
    </row>
    <row r="5" customFormat="false" ht="30" hidden="false" customHeight="true" outlineLevel="0" collapsed="false">
      <c r="B5" s="4" t="s">
        <v>189</v>
      </c>
      <c r="C5" s="4" t="s">
        <v>190</v>
      </c>
      <c r="D5" s="4" t="s">
        <v>191</v>
      </c>
      <c r="E5" s="4" t="s">
        <v>192</v>
      </c>
      <c r="F5" s="4" t="s">
        <v>193</v>
      </c>
      <c r="G5" s="4" t="s">
        <v>194</v>
      </c>
      <c r="H5" s="4" t="s">
        <v>195</v>
      </c>
      <c r="I5" s="4" t="s">
        <v>196</v>
      </c>
    </row>
    <row r="6" customFormat="false" ht="57.75" hidden="false" customHeight="true" outlineLevel="0" collapsed="false">
      <c r="B6" s="5" t="s">
        <v>197</v>
      </c>
      <c r="C6" s="6" t="s">
        <v>198</v>
      </c>
      <c r="D6" s="32" t="s">
        <v>199</v>
      </c>
      <c r="E6" s="6" t="s">
        <v>200</v>
      </c>
      <c r="F6" s="14"/>
      <c r="G6" s="14"/>
      <c r="H6" s="14"/>
      <c r="I6" s="33"/>
    </row>
    <row r="7" customFormat="false" ht="57.75" hidden="false" customHeight="true" outlineLevel="0" collapsed="false">
      <c r="B7" s="7" t="s">
        <v>201</v>
      </c>
      <c r="C7" s="8" t="s">
        <v>202</v>
      </c>
      <c r="D7" s="34" t="s">
        <v>203</v>
      </c>
      <c r="E7" s="8" t="s">
        <v>204</v>
      </c>
      <c r="F7" s="14"/>
      <c r="G7" s="14"/>
      <c r="H7" s="14"/>
      <c r="I7" s="33"/>
    </row>
    <row r="8" customFormat="false" ht="57.75" hidden="false" customHeight="true" outlineLevel="0" collapsed="false">
      <c r="B8" s="5" t="s">
        <v>205</v>
      </c>
      <c r="C8" s="6" t="s">
        <v>206</v>
      </c>
      <c r="D8" s="32" t="s">
        <v>207</v>
      </c>
      <c r="E8" s="6" t="s">
        <v>208</v>
      </c>
      <c r="F8" s="14"/>
      <c r="G8" s="14"/>
      <c r="H8" s="14"/>
      <c r="I8" s="33"/>
    </row>
    <row r="9" customFormat="false" ht="57.75" hidden="false" customHeight="true" outlineLevel="0" collapsed="false">
      <c r="B9" s="7" t="s">
        <v>209</v>
      </c>
      <c r="C9" s="8" t="s">
        <v>210</v>
      </c>
      <c r="D9" s="34" t="s">
        <v>211</v>
      </c>
      <c r="E9" s="8" t="s">
        <v>212</v>
      </c>
      <c r="F9" s="14"/>
      <c r="G9" s="14"/>
      <c r="H9" s="14"/>
      <c r="I9" s="33"/>
    </row>
    <row r="10" customFormat="false" ht="57.75" hidden="false" customHeight="true" outlineLevel="0" collapsed="false">
      <c r="B10" s="5" t="s">
        <v>213</v>
      </c>
      <c r="C10" s="6" t="s">
        <v>214</v>
      </c>
      <c r="D10" s="32" t="s">
        <v>215</v>
      </c>
      <c r="E10" s="6" t="s">
        <v>216</v>
      </c>
      <c r="F10" s="14"/>
      <c r="G10" s="14"/>
      <c r="H10" s="14"/>
      <c r="I10" s="33"/>
    </row>
    <row r="11" customFormat="false" ht="39.75" hidden="false" customHeight="true" outlineLevel="0" collapsed="false">
      <c r="B11" s="14"/>
      <c r="C11" s="14"/>
      <c r="D11" s="14"/>
      <c r="E11" s="14"/>
      <c r="F11" s="14"/>
      <c r="G11" s="14"/>
      <c r="H11" s="14"/>
      <c r="I11" s="33"/>
    </row>
    <row r="12" customFormat="false" ht="39.75" hidden="false" customHeight="true" outlineLevel="0" collapsed="false">
      <c r="B12" s="14"/>
      <c r="C12" s="14"/>
      <c r="D12" s="14"/>
      <c r="E12" s="14"/>
      <c r="F12" s="14"/>
      <c r="G12" s="14"/>
      <c r="H12" s="14"/>
      <c r="I12" s="33"/>
    </row>
    <row r="14" customFormat="false" ht="15" hidden="false" customHeight="false" outlineLevel="0" collapsed="false">
      <c r="B14" s="7" t="s">
        <v>217</v>
      </c>
      <c r="C14" s="35" t="str">
        <f aca="false">COUNTIF(H6:H12,"Approved")&amp;" of "&amp;COUNTA(B6:B12)</f>
        <v>0 of 5</v>
      </c>
    </row>
    <row r="16" customFormat="false" ht="27.75" hidden="false" customHeight="true" outlineLevel="0" collapsed="false">
      <c r="B16" s="12" t="s">
        <v>218</v>
      </c>
      <c r="C16" s="12"/>
      <c r="D16" s="12"/>
      <c r="E16" s="12"/>
      <c r="F16" s="12"/>
      <c r="G16" s="12"/>
      <c r="H16" s="12"/>
      <c r="I16" s="12"/>
    </row>
    <row r="18" customFormat="false" ht="15" hidden="false" customHeight="false" outlineLevel="0" collapsed="false">
      <c r="B18" s="13" t="s">
        <v>45</v>
      </c>
      <c r="C18" s="13"/>
      <c r="D18" s="13"/>
      <c r="E18" s="13"/>
      <c r="F18" s="13"/>
      <c r="G18" s="13"/>
      <c r="H18" s="13"/>
      <c r="I18" s="13"/>
    </row>
  </sheetData>
  <mergeCells count="4">
    <mergeCell ref="B2:I2"/>
    <mergeCell ref="B3:I3"/>
    <mergeCell ref="B16:I16"/>
    <mergeCell ref="B18:I18"/>
  </mergeCells>
  <conditionalFormatting sqref="H6:H12">
    <cfRule type="cellIs" priority="2" operator="equal" aboveAverage="0" equalAverage="0" bottom="0" percent="0" rank="0" text="" dxfId="3">
      <formula>"Approved"</formula>
    </cfRule>
    <cfRule type="cellIs" priority="3" operator="equal" aboveAverage="0" equalAverage="0" bottom="0" percent="0" rank="0" text="" dxfId="4">
      <formula>"Pushed back"</formula>
    </cfRule>
    <cfRule type="cellIs" priority="4" operator="equal" aboveAverage="0" equalAverage="0" bottom="0" percent="0" rank="0" text="" dxfId="5">
      <formula>"Presented"</formula>
    </cfRule>
    <cfRule type="cellIs" priority="5" operator="equal" aboveAverage="0" equalAverage="0" bottom="0" percent="0" rank="0" text="" dxfId="6">
      <formula>"Evidence ready"</formula>
    </cfRule>
  </conditionalFormatting>
  <dataValidations count="1">
    <dataValidation allowBlank="true" errorStyle="stop" operator="between" showDropDown="false" showErrorMessage="false" showInputMessage="false" sqref="H6:H12" type="list">
      <formula1>"Not started,Evidence ready,Presented,Approved,Pushed back"</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565FC7"/>
    <pageSetUpPr fitToPage="true"/>
  </sheetPr>
  <dimension ref="B1:G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5" topLeftCell="C6" activePane="bottomRight" state="frozen"/>
      <selection pane="topLeft" activeCell="A1" activeCellId="0" sqref="A1"/>
      <selection pane="topRight" activeCell="C1" activeCellId="0" sqref="C1"/>
      <selection pane="bottomLeft" activeCell="A6" activeCellId="0" sqref="A6"/>
      <selection pane="bottomRigh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2" min="2" style="0" width="34"/>
    <col collapsed="false" customWidth="true" hidden="false" outlineLevel="0" max="3" min="3" style="0" width="36"/>
    <col collapsed="false" customWidth="true" hidden="false" outlineLevel="0" max="5" min="4" style="0" width="44"/>
    <col collapsed="false" customWidth="true" hidden="false" outlineLevel="0" max="6" min="6" style="0" width="16"/>
    <col collapsed="false" customWidth="true" hidden="false" outlineLevel="0" max="7" min="7" style="0" width="28"/>
  </cols>
  <sheetData>
    <row r="1" customFormat="false" ht="9.75" hidden="false" customHeight="true" outlineLevel="0" collapsed="false"/>
    <row r="2" customFormat="false" ht="37.5" hidden="false" customHeight="true" outlineLevel="0" collapsed="false">
      <c r="B2" s="1" t="s">
        <v>219</v>
      </c>
      <c r="C2" s="1"/>
      <c r="D2" s="1"/>
      <c r="E2" s="1"/>
      <c r="F2" s="1"/>
      <c r="G2" s="1"/>
    </row>
    <row r="3" customFormat="false" ht="31.5" hidden="false" customHeight="true" outlineLevel="0" collapsed="false">
      <c r="B3" s="2" t="s">
        <v>220</v>
      </c>
      <c r="C3" s="2"/>
      <c r="D3" s="2"/>
      <c r="E3" s="2"/>
      <c r="F3" s="2"/>
      <c r="G3" s="2"/>
    </row>
    <row r="5" customFormat="false" ht="30" hidden="false" customHeight="true" outlineLevel="0" collapsed="false">
      <c r="B5" s="4" t="s">
        <v>221</v>
      </c>
      <c r="C5" s="4" t="s">
        <v>222</v>
      </c>
      <c r="D5" s="4" t="s">
        <v>223</v>
      </c>
      <c r="E5" s="4" t="s">
        <v>224</v>
      </c>
      <c r="F5" s="4" t="s">
        <v>225</v>
      </c>
      <c r="G5" s="4" t="s">
        <v>226</v>
      </c>
    </row>
    <row r="6" customFormat="false" ht="43.5" hidden="false" customHeight="true" outlineLevel="0" collapsed="false">
      <c r="B6" s="5" t="s">
        <v>227</v>
      </c>
      <c r="C6" s="6" t="s">
        <v>228</v>
      </c>
      <c r="D6" s="6" t="s">
        <v>229</v>
      </c>
      <c r="E6" s="14"/>
      <c r="F6" s="36"/>
      <c r="G6" s="14"/>
    </row>
    <row r="7" customFormat="false" ht="43.5" hidden="false" customHeight="true" outlineLevel="0" collapsed="false">
      <c r="B7" s="7" t="s">
        <v>230</v>
      </c>
      <c r="C7" s="8" t="s">
        <v>231</v>
      </c>
      <c r="D7" s="8" t="s">
        <v>232</v>
      </c>
      <c r="E7" s="14"/>
      <c r="F7" s="36"/>
      <c r="G7" s="14"/>
    </row>
    <row r="8" customFormat="false" ht="43.5" hidden="false" customHeight="true" outlineLevel="0" collapsed="false">
      <c r="B8" s="5" t="s">
        <v>233</v>
      </c>
      <c r="C8" s="6" t="s">
        <v>234</v>
      </c>
      <c r="D8" s="6" t="s">
        <v>235</v>
      </c>
      <c r="E8" s="14"/>
      <c r="F8" s="36"/>
      <c r="G8" s="14"/>
    </row>
    <row r="9" customFormat="false" ht="43.5" hidden="false" customHeight="true" outlineLevel="0" collapsed="false">
      <c r="B9" s="7" t="s">
        <v>236</v>
      </c>
      <c r="C9" s="8" t="s">
        <v>237</v>
      </c>
      <c r="D9" s="8" t="s">
        <v>238</v>
      </c>
      <c r="E9" s="14"/>
      <c r="F9" s="36"/>
      <c r="G9" s="14"/>
    </row>
    <row r="10" customFormat="false" ht="43.5" hidden="false" customHeight="true" outlineLevel="0" collapsed="false">
      <c r="B10" s="5" t="s">
        <v>239</v>
      </c>
      <c r="C10" s="6" t="s">
        <v>240</v>
      </c>
      <c r="D10" s="6" t="s">
        <v>241</v>
      </c>
      <c r="E10" s="14"/>
      <c r="F10" s="36"/>
      <c r="G10" s="14"/>
    </row>
    <row r="11" customFormat="false" ht="43.5" hidden="false" customHeight="true" outlineLevel="0" collapsed="false">
      <c r="B11" s="7" t="s">
        <v>242</v>
      </c>
      <c r="C11" s="8" t="s">
        <v>243</v>
      </c>
      <c r="D11" s="8" t="s">
        <v>244</v>
      </c>
      <c r="E11" s="14"/>
      <c r="F11" s="36"/>
      <c r="G11" s="14"/>
    </row>
    <row r="12" customFormat="false" ht="43.5" hidden="false" customHeight="true" outlineLevel="0" collapsed="false">
      <c r="B12" s="5" t="s">
        <v>245</v>
      </c>
      <c r="C12" s="6" t="s">
        <v>246</v>
      </c>
      <c r="D12" s="6" t="s">
        <v>247</v>
      </c>
      <c r="E12" s="14"/>
      <c r="F12" s="36"/>
      <c r="G12" s="14"/>
    </row>
    <row r="13" customFormat="false" ht="33.75" hidden="false" customHeight="true" outlineLevel="0" collapsed="false">
      <c r="B13" s="14"/>
      <c r="C13" s="14"/>
      <c r="D13" s="14"/>
      <c r="E13" s="14"/>
      <c r="F13" s="14"/>
      <c r="G13" s="14"/>
    </row>
    <row r="14" customFormat="false" ht="33.75" hidden="false" customHeight="true" outlineLevel="0" collapsed="false">
      <c r="B14" s="14"/>
      <c r="C14" s="14"/>
      <c r="D14" s="14"/>
      <c r="E14" s="14"/>
      <c r="F14" s="14"/>
      <c r="G14" s="14"/>
    </row>
    <row r="15" customFormat="false" ht="33.75" hidden="false" customHeight="true" outlineLevel="0" collapsed="false">
      <c r="B15" s="14"/>
      <c r="C15" s="14"/>
      <c r="D15" s="14"/>
      <c r="E15" s="14"/>
      <c r="F15" s="14"/>
      <c r="G15" s="14"/>
    </row>
    <row r="17" customFormat="false" ht="15" hidden="false" customHeight="false" outlineLevel="0" collapsed="false">
      <c r="B17" s="7" t="s">
        <v>248</v>
      </c>
      <c r="C17" s="35" t="str">
        <f aca="false">COUNTIF(F6:F15,"Yes")&amp;" of "&amp;COUNTA(B6:B15)</f>
        <v>0 of 7</v>
      </c>
    </row>
    <row r="19" customFormat="false" ht="42" hidden="false" customHeight="true" outlineLevel="0" collapsed="false">
      <c r="B19" s="12" t="s">
        <v>249</v>
      </c>
      <c r="C19" s="12"/>
      <c r="D19" s="12"/>
      <c r="E19" s="12"/>
      <c r="F19" s="12"/>
      <c r="G19" s="12"/>
    </row>
    <row r="21" customFormat="false" ht="15" hidden="false" customHeight="false" outlineLevel="0" collapsed="false">
      <c r="B21" s="13" t="s">
        <v>45</v>
      </c>
      <c r="C21" s="13"/>
      <c r="D21" s="13"/>
      <c r="E21" s="13"/>
      <c r="F21" s="13"/>
      <c r="G21" s="13"/>
    </row>
  </sheetData>
  <mergeCells count="4">
    <mergeCell ref="B2:G2"/>
    <mergeCell ref="B3:G3"/>
    <mergeCell ref="B19:G19"/>
    <mergeCell ref="B21:G21"/>
  </mergeCells>
  <conditionalFormatting sqref="F6:F15">
    <cfRule type="cellIs" priority="2" operator="equal" aboveAverage="0" equalAverage="0" bottom="0" percent="0" rank="0" text="" dxfId="3">
      <formula>"Yes"</formula>
    </cfRule>
    <cfRule type="cellIs" priority="3" operator="equal" aboveAverage="0" equalAverage="0" bottom="0" percent="0" rank="0" text="" dxfId="5">
      <formula>"Pending"</formula>
    </cfRule>
    <cfRule type="cellIs" priority="4" operator="equal" aboveAverage="0" equalAverage="0" bottom="0" percent="0" rank="0" text="" dxfId="4">
      <formula>"No"</formula>
    </cfRule>
  </conditionalFormatting>
  <dataValidations count="1">
    <dataValidation allowBlank="true" errorStyle="stop" operator="between" showDropDown="false" showErrorMessage="false" showInputMessage="false" sqref="F6:F15" type="list">
      <formula1>"Yes,Pending,No"</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2026-10-09T13:35:05Z</dcterms:created>
  <dc:creator>openpyxl</dc:creator>
  <dc:description/>
  <dc:language>en-US</dc:language>
  <cp:lastModifiedBy/>
  <dcterms:modified xsi:type="dcterms:W3CDTF">2026-10-09T13:35:06Z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