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nboarding Timeli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<sst xmlns="http://schemas.openxmlformats.org/spreadsheetml/2006/main" count="95" uniqueCount="55">
  <si>
    <t xml:space="preserve">EMPLOYEE ONBOARDING TIMELINE TEMPLATE</t>
  </si>
  <si>
    <t xml:space="preserve">Pre-boarding through the 90-day review, mapped across five phases.</t>
  </si>
  <si>
    <t xml:space="preserve">New hire name</t>
  </si>
  <si>
    <t xml:space="preserve">Priya Raman</t>
  </si>
  <si>
    <t xml:space="preserve">Start date and End date calculate automatically. Every other column is yours to edit.</t>
  </si>
  <si>
    <t xml:space="preserve">Role &amp; manager</t>
  </si>
  <si>
    <t xml:space="preserve">Customer Success Manager / Dana Whitfield</t>
  </si>
  <si>
    <t xml:space="preserve">'Day' is counted from the first day at work. Negative numbers are pre-boarding.</t>
  </si>
  <si>
    <t xml:space="preserve">First day at work</t>
  </si>
  <si>
    <t xml:space="preserve">TIMELINE (week commencing)</t>
  </si>
  <si>
    <t xml:space="preserve">#</t>
  </si>
  <si>
    <t xml:space="preserve">Onboarding activity</t>
  </si>
  <si>
    <t xml:space="preserve">Owner</t>
  </si>
  <si>
    <t xml:space="preserve">Day</t>
  </si>
  <si>
    <t xml:space="preserve">Days</t>
  </si>
  <si>
    <t xml:space="preserve">Start date</t>
  </si>
  <si>
    <t xml:space="preserve">End date</t>
  </si>
  <si>
    <t xml:space="preserve">Status</t>
  </si>
  <si>
    <t xml:space="preserve">BEFORE DAY ONE  ·  PRE-BOARDING</t>
  </si>
  <si>
    <t xml:space="preserve">Offer accepted &amp; contract signed</t>
  </si>
  <si>
    <t xml:space="preserve">HR Operations</t>
  </si>
  <si>
    <t xml:space="preserve">Not started</t>
  </si>
  <si>
    <t xml:space="preserve">Equipment ordered &amp; accounts created</t>
  </si>
  <si>
    <t xml:space="preserve">IT</t>
  </si>
  <si>
    <t xml:space="preserve">Welcome email &amp; first-week agenda sent</t>
  </si>
  <si>
    <t xml:space="preserve">Hiring Manager</t>
  </si>
  <si>
    <t xml:space="preserve">Buddy or mentor assigned</t>
  </si>
  <si>
    <t xml:space="preserve">Workspace &amp; team announcement ready</t>
  </si>
  <si>
    <t xml:space="preserve">DAY ONE &amp; WEEK ONE  ·  ORIENTATION</t>
  </si>
  <si>
    <t xml:space="preserve">Day one welcome &amp; team introductions</t>
  </si>
  <si>
    <t xml:space="preserve">Systems, tools &amp; access walkthrough</t>
  </si>
  <si>
    <t xml:space="preserve">Compliance &amp; policy training</t>
  </si>
  <si>
    <t xml:space="preserve">Role expectations &amp; 90-day goals set</t>
  </si>
  <si>
    <t xml:space="preserve">First 1-on-1 with manager</t>
  </si>
  <si>
    <t xml:space="preserve">DAYS 1-30  ·  LEARNING</t>
  </si>
  <si>
    <t xml:space="preserve">Stakeholder introduction meetings</t>
  </si>
  <si>
    <t xml:space="preserve">Buddy</t>
  </si>
  <si>
    <t xml:space="preserve">Role &amp; product training modules</t>
  </si>
  <si>
    <t xml:space="preserve">Enablement</t>
  </si>
  <si>
    <t xml:space="preserve">Shadowing &amp; first owned task</t>
  </si>
  <si>
    <t xml:space="preserve">Onboarding experience survey</t>
  </si>
  <si>
    <t xml:space="preserve">30-day check-in review</t>
  </si>
  <si>
    <t xml:space="preserve">DAYS 31-60  ·  CONTRIBUTING</t>
  </si>
  <si>
    <t xml:space="preserve">First independently owned project</t>
  </si>
  <si>
    <t xml:space="preserve">Peer feedback collected</t>
  </si>
  <si>
    <t xml:space="preserve">Mid-point coaching 1-on-1</t>
  </si>
  <si>
    <t xml:space="preserve">60-day check-in review</t>
  </si>
  <si>
    <t xml:space="preserve">DAYS 61-90  ·  OWNING THE ROLE</t>
  </si>
  <si>
    <t xml:space="preserve">Full workload handover</t>
  </si>
  <si>
    <t xml:space="preserve">Progress review against 90-day goals</t>
  </si>
  <si>
    <t xml:space="preserve">90-day review &amp; probation decision</t>
  </si>
  <si>
    <t xml:space="preserve">Move to standard review cycle</t>
  </si>
  <si>
    <t xml:space="preserve">How to use: set the first day at work in C6. Every date recalculates from it, and the timeline bars redraw automatically.</t>
  </si>
  <si>
    <t xml:space="preserve">Activities and durations are illustrative defaults for a mid-level individual contributor role. Adjust them to your own onboarding programme.</t>
  </si>
  <si>
    <t xml:space="preserve">Template by Teamflect  |  teamflect.com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</si>
</sst>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d&quot;, &quot;d\ mmm\ yyyy"/>
    <numFmt numFmtId="166" formatCode="d\ mmm"/>
    <numFmt numFmtId="167" formatCode="ddd&quot;, &quot;d\ mmm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b val="true"/>
      <sz val="9"/>
      <color rgb="FF3F47A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10"/>
      <color rgb="FF333333"/>
      <name val="Arial"/>
      <family val="0"/>
      <charset val="1"/>
    </font>
    <font>
      <sz val="10"/>
      <color rgb="FF555555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9"/>
      <color rgb="FF565FC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565FC7"/>
        <bgColor rgb="FF3F47A3"/>
      </patternFill>
    </fill>
    <fill>
      <patternFill patternType="solid">
        <fgColor rgb="FFF5F7FF"/>
        <bgColor rgb="FFEEF2FA"/>
      </patternFill>
    </fill>
    <fill>
      <patternFill patternType="solid">
        <fgColor rgb="FFEEF2FA"/>
        <bgColor rgb="FFF5F7FF"/>
      </patternFill>
    </fill>
    <fill>
      <patternFill patternType="solid">
        <fgColor rgb="FF3F47A3"/>
        <bgColor rgb="FF565FC7"/>
      </patternFill>
    </fill>
    <fill>
      <patternFill patternType="solid">
        <fgColor rgb="FFFFFFFF"/>
        <bgColor rgb="FFF5F7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AE8"/>
      </left>
      <right style="thin">
        <color rgb="FFD6DAE8"/>
      </right>
      <top style="thin">
        <color rgb="FFD6DAE8"/>
      </top>
      <bottom style="thin">
        <color rgb="FFD6DA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565F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F"/>
      <rgbColor rgb="FFEEF2FA"/>
      <rgbColor rgb="FF660066"/>
      <rgbColor rgb="FFFF8080"/>
      <rgbColor rgb="FF0066CC"/>
      <rgbColor rgb="FFD6DA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5FC7"/>
      <rgbColor rgb="FF969696"/>
      <rgbColor rgb="FF003366"/>
      <rgbColor rgb="FF339966"/>
      <rgbColor rgb="FF003300"/>
      <rgbColor rgb="FF555555"/>
      <rgbColor rgb="FF993300"/>
      <rgbColor rgb="FF993366"/>
      <rgbColor rgb="FF3F47A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I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5" min="4" style="0" width="7"/>
    <col collapsed="false" customWidth="true" hidden="false" outlineLevel="0" max="7" min="6" style="0" width="14"/>
    <col collapsed="false" customWidth="true" hidden="false" outlineLevel="0" max="8" min="8" style="0" width="13"/>
    <col collapsed="false" customWidth="true" hidden="false" outlineLevel="0" max="24" min="9" style="0" width="7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customFormat="false" ht="15" hidden="false" customHeight="false" outlineLevel="0" collapsed="false">
      <c r="B4" s="3" t="s">
        <v>2</v>
      </c>
      <c r="C4" s="4" t="s">
        <v>3</v>
      </c>
      <c r="D4" s="4"/>
      <c r="E4" s="4"/>
      <c r="F4" s="5" t="s">
        <v>4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customFormat="false" ht="15" hidden="false" customHeight="false" outlineLevel="0" collapsed="false">
      <c r="B5" s="3" t="s">
        <v>5</v>
      </c>
      <c r="C5" s="4" t="s">
        <v>6</v>
      </c>
      <c r="D5" s="4"/>
      <c r="E5" s="4"/>
      <c r="F5" s="5" t="s">
        <v>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customFormat="false" ht="15" hidden="false" customHeight="false" outlineLevel="0" collapsed="false">
      <c r="B6" s="3" t="s">
        <v>8</v>
      </c>
      <c r="C6" s="6" t="n">
        <f aca="false">DATE(2026,9,21)</f>
        <v>46286</v>
      </c>
      <c r="D6" s="6"/>
      <c r="E6" s="6"/>
      <c r="F6" s="7" t="str">
        <f aca="false">"90-day onboarding complete:  "&amp;TEXT(MAX(G11:G38),"ddd, d mmm yyyy")</f>
        <v>90-day onboarding complete:  Tue, 22 Dec 2026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9" customFormat="false" ht="15" hidden="false" customHeight="false" outlineLevel="0" collapsed="false">
      <c r="I9" s="8" t="s">
        <v>9</v>
      </c>
    </row>
    <row r="10" customFormat="false" ht="30" hidden="false" customHeight="true" outlineLevel="0" collapsed="false">
      <c r="A10" s="9" t="s">
        <v>10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15</v>
      </c>
      <c r="G10" s="9" t="s">
        <v>16</v>
      </c>
      <c r="H10" s="9" t="s">
        <v>17</v>
      </c>
      <c r="I10" s="10" t="n">
        <f aca="false">$C$6+-14</f>
        <v>46272</v>
      </c>
      <c r="J10" s="10" t="n">
        <f aca="false">$C$6+-7</f>
        <v>46279</v>
      </c>
      <c r="K10" s="10" t="n">
        <f aca="false">$C$6+0</f>
        <v>46286</v>
      </c>
      <c r="L10" s="10" t="n">
        <f aca="false">$C$6+7</f>
        <v>46293</v>
      </c>
      <c r="M10" s="10" t="n">
        <f aca="false">$C$6+14</f>
        <v>46300</v>
      </c>
      <c r="N10" s="10" t="n">
        <f aca="false">$C$6+21</f>
        <v>46307</v>
      </c>
      <c r="O10" s="10" t="n">
        <f aca="false">$C$6+28</f>
        <v>46314</v>
      </c>
      <c r="P10" s="10" t="n">
        <f aca="false">$C$6+35</f>
        <v>46321</v>
      </c>
      <c r="Q10" s="10" t="n">
        <f aca="false">$C$6+42</f>
        <v>46328</v>
      </c>
      <c r="R10" s="10" t="n">
        <f aca="false">$C$6+49</f>
        <v>46335</v>
      </c>
      <c r="S10" s="10" t="n">
        <f aca="false">$C$6+56</f>
        <v>46342</v>
      </c>
      <c r="T10" s="10" t="n">
        <f aca="false">$C$6+63</f>
        <v>46349</v>
      </c>
      <c r="U10" s="10" t="n">
        <f aca="false">$C$6+70</f>
        <v>46356</v>
      </c>
      <c r="V10" s="10" t="n">
        <f aca="false">$C$6+77</f>
        <v>46363</v>
      </c>
      <c r="W10" s="10" t="n">
        <f aca="false">$C$6+84</f>
        <v>46370</v>
      </c>
      <c r="X10" s="10" t="n">
        <f aca="false">$C$6+91</f>
        <v>46377</v>
      </c>
    </row>
    <row r="11" customFormat="false" ht="19.5" hidden="false" customHeight="true" outlineLevel="0" collapsed="false">
      <c r="A11" s="11" t="s">
        <v>18</v>
      </c>
      <c r="B11" s="11"/>
      <c r="C11" s="11"/>
      <c r="D11" s="11"/>
      <c r="E11" s="11"/>
      <c r="F11" s="11"/>
      <c r="G11" s="11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customFormat="false" ht="15" hidden="false" customHeight="false" outlineLevel="0" collapsed="false">
      <c r="A12" s="13" t="n">
        <v>1</v>
      </c>
      <c r="B12" s="14" t="s">
        <v>19</v>
      </c>
      <c r="C12" s="15" t="s">
        <v>20</v>
      </c>
      <c r="D12" s="13" t="n">
        <v>-14</v>
      </c>
      <c r="E12" s="13" t="n">
        <v>2</v>
      </c>
      <c r="F12" s="16" t="n">
        <f aca="false">$C$6+D12</f>
        <v>46272</v>
      </c>
      <c r="G12" s="16" t="n">
        <f aca="false">F12+E12-1</f>
        <v>46273</v>
      </c>
      <c r="H12" s="13" t="s">
        <v>21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customFormat="false" ht="15" hidden="false" customHeight="false" outlineLevel="0" collapsed="false">
      <c r="A13" s="18" t="n">
        <v>2</v>
      </c>
      <c r="B13" s="19" t="s">
        <v>22</v>
      </c>
      <c r="C13" s="20" t="s">
        <v>23</v>
      </c>
      <c r="D13" s="18" t="n">
        <v>-10</v>
      </c>
      <c r="E13" s="18" t="n">
        <v>6</v>
      </c>
      <c r="F13" s="21" t="n">
        <f aca="false">$C$6+D13</f>
        <v>46276</v>
      </c>
      <c r="G13" s="21" t="n">
        <f aca="false">F13+E13-1</f>
        <v>46281</v>
      </c>
      <c r="H13" s="18" t="s">
        <v>21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customFormat="false" ht="15" hidden="false" customHeight="false" outlineLevel="0" collapsed="false">
      <c r="A14" s="13" t="n">
        <v>3</v>
      </c>
      <c r="B14" s="14" t="s">
        <v>24</v>
      </c>
      <c r="C14" s="15" t="s">
        <v>25</v>
      </c>
      <c r="D14" s="13" t="n">
        <v>-5</v>
      </c>
      <c r="E14" s="13" t="n">
        <v>1</v>
      </c>
      <c r="F14" s="16" t="n">
        <f aca="false">$C$6+D14</f>
        <v>46281</v>
      </c>
      <c r="G14" s="16" t="n">
        <f aca="false">F14+E14-1</f>
        <v>46281</v>
      </c>
      <c r="H14" s="13" t="s">
        <v>21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customFormat="false" ht="15" hidden="false" customHeight="false" outlineLevel="0" collapsed="false">
      <c r="A15" s="18" t="n">
        <v>4</v>
      </c>
      <c r="B15" s="19" t="s">
        <v>26</v>
      </c>
      <c r="C15" s="20" t="s">
        <v>25</v>
      </c>
      <c r="D15" s="18" t="n">
        <v>-5</v>
      </c>
      <c r="E15" s="18" t="n">
        <v>2</v>
      </c>
      <c r="F15" s="21" t="n">
        <f aca="false">$C$6+D15</f>
        <v>46281</v>
      </c>
      <c r="G15" s="21" t="n">
        <f aca="false">F15+E15-1</f>
        <v>46282</v>
      </c>
      <c r="H15" s="18" t="s">
        <v>21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customFormat="false" ht="15" hidden="false" customHeight="false" outlineLevel="0" collapsed="false">
      <c r="A16" s="13" t="n">
        <v>5</v>
      </c>
      <c r="B16" s="14" t="s">
        <v>27</v>
      </c>
      <c r="C16" s="15" t="s">
        <v>20</v>
      </c>
      <c r="D16" s="13" t="n">
        <v>-2</v>
      </c>
      <c r="E16" s="13" t="n">
        <v>2</v>
      </c>
      <c r="F16" s="16" t="n">
        <f aca="false">$C$6+D16</f>
        <v>46284</v>
      </c>
      <c r="G16" s="16" t="n">
        <f aca="false">F16+E16-1</f>
        <v>46285</v>
      </c>
      <c r="H16" s="13" t="s">
        <v>21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customFormat="false" ht="19.5" hidden="false" customHeight="true" outlineLevel="0" collapsed="false">
      <c r="A17" s="11" t="s">
        <v>28</v>
      </c>
      <c r="B17" s="11"/>
      <c r="C17" s="11"/>
      <c r="D17" s="11"/>
      <c r="E17" s="11"/>
      <c r="F17" s="11"/>
      <c r="G17" s="11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customFormat="false" ht="15" hidden="false" customHeight="false" outlineLevel="0" collapsed="false">
      <c r="A18" s="13" t="n">
        <v>6</v>
      </c>
      <c r="B18" s="14" t="s">
        <v>29</v>
      </c>
      <c r="C18" s="15" t="s">
        <v>25</v>
      </c>
      <c r="D18" s="13" t="n">
        <v>0</v>
      </c>
      <c r="E18" s="13" t="n">
        <v>1</v>
      </c>
      <c r="F18" s="16" t="n">
        <f aca="false">$C$6+D18</f>
        <v>46286</v>
      </c>
      <c r="G18" s="16" t="n">
        <f aca="false">F18+E18-1</f>
        <v>46286</v>
      </c>
      <c r="H18" s="13" t="s">
        <v>21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customFormat="false" ht="15" hidden="false" customHeight="false" outlineLevel="0" collapsed="false">
      <c r="A19" s="18" t="n">
        <v>7</v>
      </c>
      <c r="B19" s="19" t="s">
        <v>30</v>
      </c>
      <c r="C19" s="20" t="s">
        <v>23</v>
      </c>
      <c r="D19" s="18" t="n">
        <v>0</v>
      </c>
      <c r="E19" s="18" t="n">
        <v>2</v>
      </c>
      <c r="F19" s="21" t="n">
        <f aca="false">$C$6+D19</f>
        <v>46286</v>
      </c>
      <c r="G19" s="21" t="n">
        <f aca="false">F19+E19-1</f>
        <v>46287</v>
      </c>
      <c r="H19" s="18" t="s">
        <v>21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customFormat="false" ht="15" hidden="false" customHeight="false" outlineLevel="0" collapsed="false">
      <c r="A20" s="13" t="n">
        <v>8</v>
      </c>
      <c r="B20" s="14" t="s">
        <v>31</v>
      </c>
      <c r="C20" s="15" t="s">
        <v>20</v>
      </c>
      <c r="D20" s="13" t="n">
        <v>2</v>
      </c>
      <c r="E20" s="13" t="n">
        <v>3</v>
      </c>
      <c r="F20" s="16" t="n">
        <f aca="false">$C$6+D20</f>
        <v>46288</v>
      </c>
      <c r="G20" s="16" t="n">
        <f aca="false">F20+E20-1</f>
        <v>46290</v>
      </c>
      <c r="H20" s="13" t="s">
        <v>21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customFormat="false" ht="15" hidden="false" customHeight="false" outlineLevel="0" collapsed="false">
      <c r="A21" s="18" t="n">
        <v>9</v>
      </c>
      <c r="B21" s="19" t="s">
        <v>32</v>
      </c>
      <c r="C21" s="20" t="s">
        <v>25</v>
      </c>
      <c r="D21" s="18" t="n">
        <v>2</v>
      </c>
      <c r="E21" s="18" t="n">
        <v>3</v>
      </c>
      <c r="F21" s="21" t="n">
        <f aca="false">$C$6+D21</f>
        <v>46288</v>
      </c>
      <c r="G21" s="21" t="n">
        <f aca="false">F21+E21-1</f>
        <v>46290</v>
      </c>
      <c r="H21" s="18" t="s">
        <v>21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customFormat="false" ht="15" hidden="false" customHeight="false" outlineLevel="0" collapsed="false">
      <c r="A22" s="13" t="n">
        <v>10</v>
      </c>
      <c r="B22" s="14" t="s">
        <v>33</v>
      </c>
      <c r="C22" s="15" t="s">
        <v>25</v>
      </c>
      <c r="D22" s="13" t="n">
        <v>4</v>
      </c>
      <c r="E22" s="13" t="n">
        <v>1</v>
      </c>
      <c r="F22" s="16" t="n">
        <f aca="false">$C$6+D22</f>
        <v>46290</v>
      </c>
      <c r="G22" s="16" t="n">
        <f aca="false">F22+E22-1</f>
        <v>46290</v>
      </c>
      <c r="H22" s="13" t="s">
        <v>21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customFormat="false" ht="19.5" hidden="false" customHeight="true" outlineLevel="0" collapsed="false">
      <c r="A23" s="11" t="s">
        <v>34</v>
      </c>
      <c r="B23" s="11"/>
      <c r="C23" s="11"/>
      <c r="D23" s="11"/>
      <c r="E23" s="11"/>
      <c r="F23" s="11"/>
      <c r="G23" s="11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customFormat="false" ht="15" hidden="false" customHeight="false" outlineLevel="0" collapsed="false">
      <c r="A24" s="13" t="n">
        <v>11</v>
      </c>
      <c r="B24" s="14" t="s">
        <v>35</v>
      </c>
      <c r="C24" s="15" t="s">
        <v>36</v>
      </c>
      <c r="D24" s="13" t="n">
        <v>7</v>
      </c>
      <c r="E24" s="13" t="n">
        <v>10</v>
      </c>
      <c r="F24" s="16" t="n">
        <f aca="false">$C$6+D24</f>
        <v>46293</v>
      </c>
      <c r="G24" s="16" t="n">
        <f aca="false">F24+E24-1</f>
        <v>46302</v>
      </c>
      <c r="H24" s="13" t="s">
        <v>21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customFormat="false" ht="15" hidden="false" customHeight="false" outlineLevel="0" collapsed="false">
      <c r="A25" s="18" t="n">
        <v>12</v>
      </c>
      <c r="B25" s="19" t="s">
        <v>37</v>
      </c>
      <c r="C25" s="20" t="s">
        <v>38</v>
      </c>
      <c r="D25" s="18" t="n">
        <v>7</v>
      </c>
      <c r="E25" s="18" t="n">
        <v>16</v>
      </c>
      <c r="F25" s="21" t="n">
        <f aca="false">$C$6+D25</f>
        <v>46293</v>
      </c>
      <c r="G25" s="21" t="n">
        <f aca="false">F25+E25-1</f>
        <v>46308</v>
      </c>
      <c r="H25" s="18" t="s">
        <v>21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customFormat="false" ht="15" hidden="false" customHeight="false" outlineLevel="0" collapsed="false">
      <c r="A26" s="13" t="n">
        <v>13</v>
      </c>
      <c r="B26" s="14" t="s">
        <v>39</v>
      </c>
      <c r="C26" s="15" t="s">
        <v>36</v>
      </c>
      <c r="D26" s="13" t="n">
        <v>14</v>
      </c>
      <c r="E26" s="13" t="n">
        <v>12</v>
      </c>
      <c r="F26" s="16" t="n">
        <f aca="false">$C$6+D26</f>
        <v>46300</v>
      </c>
      <c r="G26" s="16" t="n">
        <f aca="false">F26+E26-1</f>
        <v>46311</v>
      </c>
      <c r="H26" s="13" t="s">
        <v>21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customFormat="false" ht="15" hidden="false" customHeight="false" outlineLevel="0" collapsed="false">
      <c r="A27" s="18" t="n">
        <v>14</v>
      </c>
      <c r="B27" s="19" t="s">
        <v>40</v>
      </c>
      <c r="C27" s="20" t="s">
        <v>20</v>
      </c>
      <c r="D27" s="18" t="n">
        <v>21</v>
      </c>
      <c r="E27" s="18" t="n">
        <v>1</v>
      </c>
      <c r="F27" s="21" t="n">
        <f aca="false">$C$6+D27</f>
        <v>46307</v>
      </c>
      <c r="G27" s="21" t="n">
        <f aca="false">F27+E27-1</f>
        <v>46307</v>
      </c>
      <c r="H27" s="18" t="s">
        <v>21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customFormat="false" ht="15" hidden="false" customHeight="false" outlineLevel="0" collapsed="false">
      <c r="A28" s="13" t="n">
        <v>15</v>
      </c>
      <c r="B28" s="14" t="s">
        <v>41</v>
      </c>
      <c r="C28" s="15" t="s">
        <v>25</v>
      </c>
      <c r="D28" s="13" t="n">
        <v>30</v>
      </c>
      <c r="E28" s="13" t="n">
        <v>1</v>
      </c>
      <c r="F28" s="16" t="n">
        <f aca="false">$C$6+D28</f>
        <v>46316</v>
      </c>
      <c r="G28" s="16" t="n">
        <f aca="false">F28+E28-1</f>
        <v>46316</v>
      </c>
      <c r="H28" s="13" t="s">
        <v>21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customFormat="false" ht="19.5" hidden="false" customHeight="true" outlineLevel="0" collapsed="false">
      <c r="A29" s="11" t="s">
        <v>42</v>
      </c>
      <c r="B29" s="11"/>
      <c r="C29" s="11"/>
      <c r="D29" s="11"/>
      <c r="E29" s="11"/>
      <c r="F29" s="11"/>
      <c r="G29" s="11"/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customFormat="false" ht="15" hidden="false" customHeight="false" outlineLevel="0" collapsed="false">
      <c r="A30" s="13" t="n">
        <v>16</v>
      </c>
      <c r="B30" s="14" t="s">
        <v>43</v>
      </c>
      <c r="C30" s="15" t="s">
        <v>25</v>
      </c>
      <c r="D30" s="13" t="n">
        <v>31</v>
      </c>
      <c r="E30" s="13" t="n">
        <v>26</v>
      </c>
      <c r="F30" s="16" t="n">
        <f aca="false">$C$6+D30</f>
        <v>46317</v>
      </c>
      <c r="G30" s="16" t="n">
        <f aca="false">F30+E30-1</f>
        <v>46342</v>
      </c>
      <c r="H30" s="13" t="s">
        <v>21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customFormat="false" ht="15" hidden="false" customHeight="false" outlineLevel="0" collapsed="false">
      <c r="A31" s="18" t="n">
        <v>17</v>
      </c>
      <c r="B31" s="19" t="s">
        <v>44</v>
      </c>
      <c r="C31" s="20" t="s">
        <v>36</v>
      </c>
      <c r="D31" s="18" t="n">
        <v>40</v>
      </c>
      <c r="E31" s="18" t="n">
        <v>5</v>
      </c>
      <c r="F31" s="21" t="n">
        <f aca="false">$C$6+D31</f>
        <v>46326</v>
      </c>
      <c r="G31" s="21" t="n">
        <f aca="false">F31+E31-1</f>
        <v>46330</v>
      </c>
      <c r="H31" s="18" t="s">
        <v>21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customFormat="false" ht="15" hidden="false" customHeight="false" outlineLevel="0" collapsed="false">
      <c r="A32" s="13" t="n">
        <v>18</v>
      </c>
      <c r="B32" s="14" t="s">
        <v>45</v>
      </c>
      <c r="C32" s="15" t="s">
        <v>25</v>
      </c>
      <c r="D32" s="13" t="n">
        <v>45</v>
      </c>
      <c r="E32" s="13" t="n">
        <v>1</v>
      </c>
      <c r="F32" s="16" t="n">
        <f aca="false">$C$6+D32</f>
        <v>46331</v>
      </c>
      <c r="G32" s="16" t="n">
        <f aca="false">F32+E32-1</f>
        <v>46331</v>
      </c>
      <c r="H32" s="13" t="s">
        <v>21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customFormat="false" ht="15" hidden="false" customHeight="false" outlineLevel="0" collapsed="false">
      <c r="A33" s="18" t="n">
        <v>19</v>
      </c>
      <c r="B33" s="19" t="s">
        <v>46</v>
      </c>
      <c r="C33" s="20" t="s">
        <v>25</v>
      </c>
      <c r="D33" s="18" t="n">
        <v>60</v>
      </c>
      <c r="E33" s="18" t="n">
        <v>1</v>
      </c>
      <c r="F33" s="21" t="n">
        <f aca="false">$C$6+D33</f>
        <v>46346</v>
      </c>
      <c r="G33" s="21" t="n">
        <f aca="false">F33+E33-1</f>
        <v>46346</v>
      </c>
      <c r="H33" s="18" t="s">
        <v>21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customFormat="false" ht="19.5" hidden="false" customHeight="true" outlineLevel="0" collapsed="false">
      <c r="A34" s="11" t="s">
        <v>47</v>
      </c>
      <c r="B34" s="11"/>
      <c r="C34" s="11"/>
      <c r="D34" s="11"/>
      <c r="E34" s="11"/>
      <c r="F34" s="11"/>
      <c r="G34" s="11"/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customFormat="false" ht="15" hidden="false" customHeight="false" outlineLevel="0" collapsed="false">
      <c r="A35" s="13" t="n">
        <v>20</v>
      </c>
      <c r="B35" s="14" t="s">
        <v>48</v>
      </c>
      <c r="C35" s="15" t="s">
        <v>25</v>
      </c>
      <c r="D35" s="13" t="n">
        <v>61</v>
      </c>
      <c r="E35" s="13" t="n">
        <v>21</v>
      </c>
      <c r="F35" s="16" t="n">
        <f aca="false">$C$6+D35</f>
        <v>46347</v>
      </c>
      <c r="G35" s="16" t="n">
        <f aca="false">F35+E35-1</f>
        <v>46367</v>
      </c>
      <c r="H35" s="13" t="s">
        <v>21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customFormat="false" ht="15" hidden="false" customHeight="false" outlineLevel="0" collapsed="false">
      <c r="A36" s="18" t="n">
        <v>21</v>
      </c>
      <c r="B36" s="19" t="s">
        <v>49</v>
      </c>
      <c r="C36" s="20" t="s">
        <v>25</v>
      </c>
      <c r="D36" s="18" t="n">
        <v>75</v>
      </c>
      <c r="E36" s="18" t="n">
        <v>3</v>
      </c>
      <c r="F36" s="21" t="n">
        <f aca="false">$C$6+D36</f>
        <v>46361</v>
      </c>
      <c r="G36" s="21" t="n">
        <f aca="false">F36+E36-1</f>
        <v>46363</v>
      </c>
      <c r="H36" s="18" t="s">
        <v>21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customFormat="false" ht="15" hidden="false" customHeight="false" outlineLevel="0" collapsed="false">
      <c r="A37" s="13" t="n">
        <v>22</v>
      </c>
      <c r="B37" s="14" t="s">
        <v>50</v>
      </c>
      <c r="C37" s="15" t="s">
        <v>25</v>
      </c>
      <c r="D37" s="13" t="n">
        <v>90</v>
      </c>
      <c r="E37" s="13" t="n">
        <v>1</v>
      </c>
      <c r="F37" s="16" t="n">
        <f aca="false">$C$6+D37</f>
        <v>46376</v>
      </c>
      <c r="G37" s="16" t="n">
        <f aca="false">F37+E37-1</f>
        <v>46376</v>
      </c>
      <c r="H37" s="13" t="s">
        <v>21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customFormat="false" ht="15" hidden="false" customHeight="false" outlineLevel="0" collapsed="false">
      <c r="A38" s="18" t="n">
        <v>23</v>
      </c>
      <c r="B38" s="19" t="s">
        <v>51</v>
      </c>
      <c r="C38" s="20" t="s">
        <v>20</v>
      </c>
      <c r="D38" s="18" t="n">
        <v>90</v>
      </c>
      <c r="E38" s="18" t="n">
        <v>3</v>
      </c>
      <c r="F38" s="21" t="n">
        <f aca="false">$C$6+D38</f>
        <v>46376</v>
      </c>
      <c r="G38" s="21" t="n">
        <f aca="false">F38+E38-1</f>
        <v>46378</v>
      </c>
      <c r="H38" s="18" t="s">
        <v>21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40" customFormat="false" ht="15" hidden="false" customHeight="false" outlineLevel="0" collapsed="false">
      <c r="B40" s="23" t="s">
        <v>52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customFormat="false" ht="15" hidden="false" customHeight="false" outlineLevel="0" collapsed="false">
      <c r="B41" s="5" t="s">
        <v>53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customFormat="false" ht="15" hidden="false" customHeight="false" outlineLevel="0" collapsed="false">
      <c r="B42" s="24" t="s">
        <v>54</v>
      </c>
      <c r="C42" s="24"/>
      <c r="D42" s="24"/>
    </row>
  </sheetData>
  <mergeCells count="16">
    <mergeCell ref="A1:X1"/>
    <mergeCell ref="A2:X2"/>
    <mergeCell ref="C4:E4"/>
    <mergeCell ref="F4:X4"/>
    <mergeCell ref="C5:E5"/>
    <mergeCell ref="F5:X5"/>
    <mergeCell ref="C6:E6"/>
    <mergeCell ref="F6:X6"/>
    <mergeCell ref="A11:H11"/>
    <mergeCell ref="A17:H17"/>
    <mergeCell ref="A23:H23"/>
    <mergeCell ref="A29:H29"/>
    <mergeCell ref="A34:H34"/>
    <mergeCell ref="B40:X40"/>
    <mergeCell ref="B41:X41"/>
    <mergeCell ref="B42:D42"/>
  </mergeCells>
  <conditionalFormatting sqref="I12:X16">
    <cfRule type="expression" priority="2" aboveAverage="0" equalAverage="0" bottom="0" percent="0" rank="0" text="" dxfId="0">
      <formula>AND($F12&lt;=I$10+6,$G12&gt;=I$10)</formula>
    </cfRule>
  </conditionalFormatting>
  <conditionalFormatting sqref="I18:X22">
    <cfRule type="expression" priority="3" aboveAverage="0" equalAverage="0" bottom="0" percent="0" rank="0" text="" dxfId="0">
      <formula>AND($F18&lt;=I$10+6,$G18&gt;=I$10)</formula>
    </cfRule>
  </conditionalFormatting>
  <conditionalFormatting sqref="I24:X28">
    <cfRule type="expression" priority="4" aboveAverage="0" equalAverage="0" bottom="0" percent="0" rank="0" text="" dxfId="0">
      <formula>AND($F24&lt;=I$10+6,$G24&gt;=I$10)</formula>
    </cfRule>
  </conditionalFormatting>
  <conditionalFormatting sqref="I30:X33">
    <cfRule type="expression" priority="5" aboveAverage="0" equalAverage="0" bottom="0" percent="0" rank="0" text="" dxfId="0">
      <formula>AND($F30&lt;=I$10+6,$G30&gt;=I$10)</formula>
    </cfRule>
  </conditionalFormatting>
  <conditionalFormatting sqref="I35:X38">
    <cfRule type="expression" priority="6" aboveAverage="0" equalAverage="0" bottom="0" percent="0" rank="0" text="" dxfId="0">
      <formula>AND($F35&lt;=I$10+6,$G35&gt;=I$10)</formula>
    </cfRule>
  </conditionalFormatting>
  <dataValidations count="1">
    <dataValidation allowBlank="true" errorStyle="stop" operator="between" showDropDown="false" showErrorMessage="false" showInputMessage="false" sqref="H12:H16 H18:H22 H24:H28 H30:H33 H35:H38" type="list">
      <formula1>"Not started,In progress,Complete,Blocked"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2026-09-02T13:28:23Z</dcterms:created>
  <dc:creator>openpyxl</dc:creator>
  <dc:description/>
  <dc:language>en-US</dc:language>
  <cp:lastModifiedBy/>
  <dcterms:modified xsi:type="dcterms:W3CDTF">2026-09-02T13:28:23Z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